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8_{8560E34A-4760-4A5B-BB80-C93763100F8D}" xr6:coauthVersionLast="47" xr6:coauthVersionMax="47" xr10:uidLastSave="{00000000-0000-0000-0000-000000000000}"/>
  <bookViews>
    <workbookView xWindow="-120" yWindow="-120" windowWidth="29040" windowHeight="15720" tabRatio="813" firstSheet="4" activeTab="11" xr2:uid="{00000000-000D-0000-FFFF-FFFF00000000}"/>
  </bookViews>
  <sheets>
    <sheet name="NASLOVNICA" sheetId="16" r:id="rId1"/>
    <sheet name="REKAPITULACIJA" sheetId="2" r:id="rId2"/>
    <sheet name="A.1.PRIPREMNI RADOVI" sheetId="15" r:id="rId3"/>
    <sheet name="A.2.Rušenja i demontaže" sheetId="5" r:id="rId4"/>
    <sheet name="A.3.Zidarski" sheetId="27" r:id="rId5"/>
    <sheet name="A.4.Limarski" sheetId="25" r:id="rId6"/>
    <sheet name="A.5.Izolat. radovi" sheetId="6" r:id="rId7"/>
    <sheet name="B.1.Podopolagački radovi" sheetId="13" r:id="rId8"/>
    <sheet name="B.2.Gipskartonski radovi" sheetId="11" r:id="rId9"/>
    <sheet name="B.3.Soboslikarski radovi" sheetId="12" r:id="rId10"/>
    <sheet name="B.4.VANJSKA STOLARIJA" sheetId="28" r:id="rId11"/>
    <sheet name="C.1.Instalaterski radovi" sheetId="26" r:id="rId12"/>
  </sheets>
  <externalReferences>
    <externalReference r:id="rId13"/>
    <externalReference r:id="rId14"/>
  </externalReferences>
  <definedNames>
    <definedName name="BETONSKI_I_ARM.BETONSKI_RADOVI">#REF!</definedName>
    <definedName name="brav">[1]Troskovnik!#REF!</definedName>
    <definedName name="BRAVARIJA_SKLONIŠTA">#REF!</definedName>
    <definedName name="CRNA_BRAVARIJA">[2]Troskovnik!#REF!</definedName>
    <definedName name="DIMNJACI">#REF!</definedName>
    <definedName name="DIZALA">[2]Troskovnik!#REF!</definedName>
    <definedName name="djdf">#REF!</definedName>
    <definedName name="FASADERSKI_RADOVI">[2]Troskovnik!#REF!</definedName>
    <definedName name="hgjjh">#REF!</definedName>
    <definedName name="INOX_BRAVARIJA">[2]Troskovnik!#REF!</definedName>
    <definedName name="_xlnm.Print_Titles" localSheetId="2">'A.1.PRIPREMNI RADOVI'!#REF!</definedName>
    <definedName name="IZOLATERSKI_RADOVI">#REF!</definedName>
    <definedName name="jjjjjjjjjjjjjj">#REF!</definedName>
    <definedName name="KAMENARSKI_RADOVI">#REF!</definedName>
    <definedName name="KERAMIČARSKI_I_KAMENARSKI_RADOVI">#REF!</definedName>
    <definedName name="KROVOPOKRIVAČKI_RADOVI">#REF!</definedName>
    <definedName name="NEHRĐAJUĆA_BRAVARIJA">#REF!</definedName>
    <definedName name="njdjh">#REF!</definedName>
    <definedName name="PILOTI">#REF!</definedName>
    <definedName name="_xlnm.Print_Area" localSheetId="2">'A.1.PRIPREMNI RADOVI'!$A$1:$F$28</definedName>
    <definedName name="_xlnm.Print_Area" localSheetId="3">'A.2.Rušenja i demontaže'!$A$1:$K$67</definedName>
    <definedName name="_xlnm.Print_Area" localSheetId="4">'A.3.Zidarski'!$A$1:$K$14</definedName>
    <definedName name="_xlnm.Print_Area" localSheetId="5">'A.4.Limarski'!$A$1:$K$14</definedName>
    <definedName name="_xlnm.Print_Area" localSheetId="6">'A.5.Izolat. radovi'!$A$1:$K$37</definedName>
    <definedName name="_xlnm.Print_Area" localSheetId="7">'B.1.Podopolagački radovi'!$A$1:$K$26</definedName>
    <definedName name="_xlnm.Print_Area" localSheetId="8">'B.2.Gipskartonski radovi'!$A$1:$K$17</definedName>
    <definedName name="_xlnm.Print_Area" localSheetId="9">'B.3.Soboslikarski radovi'!$A$1:$K$31</definedName>
    <definedName name="_xlnm.Print_Area" localSheetId="10">'B.4.VANJSKA STOLARIJA'!$A$1:$K$14</definedName>
    <definedName name="_xlnm.Print_Area" localSheetId="11">'C.1.Instalaterski radovi'!$A$1:$K$17</definedName>
    <definedName name="_xlnm.Print_Area" localSheetId="0">NASLOVNICA!$A$1:$C$31</definedName>
    <definedName name="_xlnm.Print_Area" localSheetId="1">REKAPITULACIJA!$A$1:$H$35</definedName>
    <definedName name="PREGRADNE_STIJENE">#REF!</definedName>
    <definedName name="rav">#REF!</definedName>
    <definedName name="RTG_BRAVARIJA">#REF!</definedName>
    <definedName name="RUŠENJA_I_PRILAGODBE_GRAĐEVINSKIH_ELEMENATA_POSTOJEĆIH_GRAĐEVINA">#REF!</definedName>
    <definedName name="SOBOSLIKARSKI_RADOVI">#REF!</definedName>
    <definedName name="SPUŠTENI_STROPOVI">#REF!</definedName>
    <definedName name="UKLANJANJE_OBJEKATA_I_IZGRADNJA_PRIVREMENE_SAOBRAČAJNICE">#REF!</definedName>
    <definedName name="UNUTARNJA_ALUMINIJSKA__BRAVARIJA">[2]Troskovnik!#REF!</definedName>
    <definedName name="UNUTARNJA_ALUMINIJSKA_BRAVARIJA">#REF!</definedName>
    <definedName name="VANJSKA_ALUMINIJSKA_BRAVARIJA">#REF!</definedName>
    <definedName name="ZEMLJANI_RADOVI">[2]Troskovnik!#REF!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26" l="1"/>
  <c r="I20" i="12"/>
  <c r="K33" i="6"/>
  <c r="K30" i="6"/>
  <c r="K21" i="6"/>
  <c r="K18" i="6"/>
  <c r="K17" i="6"/>
  <c r="K16" i="6"/>
  <c r="K13" i="6"/>
  <c r="F26" i="15"/>
  <c r="Q26" i="15"/>
  <c r="Q25" i="15"/>
  <c r="K9" i="27"/>
  <c r="K8" i="6"/>
  <c r="K10" i="6"/>
  <c r="K24" i="6"/>
  <c r="K27" i="6"/>
  <c r="K7" i="27"/>
  <c r="K11" i="27"/>
  <c r="K12" i="27"/>
  <c r="K14" i="27"/>
  <c r="G8" i="2" s="1"/>
  <c r="F6" i="15"/>
  <c r="F8" i="15"/>
  <c r="F11" i="15"/>
  <c r="F14" i="15"/>
  <c r="F17" i="15"/>
  <c r="F20" i="15"/>
  <c r="F23" i="15"/>
  <c r="K12" i="12"/>
  <c r="K13" i="12"/>
  <c r="K14" i="12"/>
  <c r="B26" i="2"/>
  <c r="B20" i="2"/>
  <c r="B8" i="2"/>
  <c r="K8" i="25"/>
  <c r="K15" i="11"/>
  <c r="Q23" i="15"/>
  <c r="Q22" i="15"/>
  <c r="K18" i="12"/>
  <c r="U17" i="12"/>
  <c r="U20" i="28"/>
  <c r="U19" i="28"/>
  <c r="U18" i="28"/>
  <c r="U17" i="28"/>
  <c r="U16" i="28"/>
  <c r="U15" i="28"/>
  <c r="U14" i="28"/>
  <c r="K10" i="28"/>
  <c r="J14" i="28" s="1"/>
  <c r="G20" i="2" s="1"/>
  <c r="U13" i="28"/>
  <c r="U10" i="28"/>
  <c r="U9" i="28"/>
  <c r="U8" i="28"/>
  <c r="U7" i="28"/>
  <c r="U4" i="28"/>
  <c r="K15" i="26"/>
  <c r="Q17" i="15"/>
  <c r="Q16" i="15"/>
  <c r="K14" i="11"/>
  <c r="K13" i="11"/>
  <c r="I17" i="11" s="1"/>
  <c r="G18" i="2" s="1"/>
  <c r="K12" i="26"/>
  <c r="Q5" i="27"/>
  <c r="Q3" i="27"/>
  <c r="Q1" i="27"/>
  <c r="K25" i="5"/>
  <c r="Q13" i="15"/>
  <c r="Q11" i="15"/>
  <c r="Q10" i="15"/>
  <c r="Q8" i="15"/>
  <c r="Q7" i="15"/>
  <c r="Q20" i="15"/>
  <c r="Q19" i="15"/>
  <c r="K7" i="26"/>
  <c r="G26" i="2" s="1"/>
  <c r="G28" i="2" s="1"/>
  <c r="K9" i="26"/>
  <c r="Q5" i="26"/>
  <c r="Q3" i="26"/>
  <c r="Q1" i="26"/>
  <c r="B10" i="2"/>
  <c r="K7" i="25"/>
  <c r="K11" i="25"/>
  <c r="K35" i="5"/>
  <c r="K32" i="5"/>
  <c r="K29" i="5"/>
  <c r="K8" i="13"/>
  <c r="B9" i="2"/>
  <c r="Q5" i="25"/>
  <c r="Q3" i="25"/>
  <c r="Q1" i="25"/>
  <c r="L17" i="5"/>
  <c r="K17" i="5"/>
  <c r="L22" i="5"/>
  <c r="K22" i="5"/>
  <c r="Q6" i="15"/>
  <c r="Q5" i="15"/>
  <c r="L14" i="5"/>
  <c r="K14" i="5"/>
  <c r="B6" i="2"/>
  <c r="K26" i="5"/>
  <c r="L20" i="5"/>
  <c r="K20" i="5"/>
  <c r="L11" i="5"/>
  <c r="B19" i="2"/>
  <c r="B18" i="2"/>
  <c r="B17" i="2"/>
  <c r="B7" i="2"/>
  <c r="K7" i="13"/>
  <c r="I9" i="13" s="1"/>
  <c r="G17" i="2" s="1"/>
  <c r="U26" i="12"/>
  <c r="U25" i="12"/>
  <c r="U24" i="12"/>
  <c r="U23" i="12"/>
  <c r="U22" i="12"/>
  <c r="U21" i="12"/>
  <c r="U20" i="12"/>
  <c r="U11" i="12"/>
  <c r="U9" i="12"/>
  <c r="U4" i="12"/>
  <c r="K11" i="5"/>
  <c r="K14" i="25" l="1"/>
  <c r="G9" i="2" s="1"/>
  <c r="I38" i="5"/>
  <c r="G7" i="2" s="1"/>
  <c r="K35" i="6"/>
  <c r="G10" i="2" s="1"/>
  <c r="G19" i="2"/>
  <c r="G22" i="2" s="1"/>
  <c r="F28" i="15"/>
  <c r="G6" i="2" s="1"/>
  <c r="G13" i="2" l="1"/>
  <c r="G30" i="2" s="1"/>
</calcChain>
</file>

<file path=xl/sharedStrings.xml><?xml version="1.0" encoding="utf-8"?>
<sst xmlns="http://schemas.openxmlformats.org/spreadsheetml/2006/main" count="303" uniqueCount="147">
  <si>
    <t>A.</t>
  </si>
  <si>
    <t>A.1.</t>
  </si>
  <si>
    <t>A.2.</t>
  </si>
  <si>
    <t>GRADEVINSKI RADOVI  SVEUKUPNO</t>
  </si>
  <si>
    <t>B.</t>
  </si>
  <si>
    <t>B.1.</t>
  </si>
  <si>
    <t>B.2.</t>
  </si>
  <si>
    <t>B.3.</t>
  </si>
  <si>
    <t xml:space="preserve">RUŠENJA i DEMONTAŽE </t>
  </si>
  <si>
    <r>
      <t>m</t>
    </r>
    <r>
      <rPr>
        <vertAlign val="superscript"/>
        <sz val="10"/>
        <rFont val="Century Gothic"/>
        <family val="2"/>
        <charset val="238"/>
      </rPr>
      <t>2</t>
    </r>
  </si>
  <si>
    <t>kom</t>
  </si>
  <si>
    <t>RUŠENJA i DEMONTAŽE UKUPNO:</t>
  </si>
  <si>
    <t>m'</t>
  </si>
  <si>
    <t>GIPSKARTONSKI RADOVI</t>
  </si>
  <si>
    <t>GIPSKARTONSKI  RADOVI UKUPNO</t>
  </si>
  <si>
    <t>SOBOSLIKARSKI RADOVI</t>
  </si>
  <si>
    <t>SOBOSLIKARSKI  RADOVI UKUPNO</t>
  </si>
  <si>
    <t>PODOPOLAGAČKI RADOVI</t>
  </si>
  <si>
    <t>PODOPOLAGAČKI RADOVI  UKUPNO</t>
  </si>
  <si>
    <t>1</t>
  </si>
  <si>
    <t>2</t>
  </si>
  <si>
    <t>3</t>
  </si>
  <si>
    <t>4</t>
  </si>
  <si>
    <t>5</t>
  </si>
  <si>
    <t>6</t>
  </si>
  <si>
    <t>7</t>
  </si>
  <si>
    <t>8</t>
  </si>
  <si>
    <t>9</t>
  </si>
  <si>
    <t xml:space="preserve">OBRTNIČKI  RADOVI </t>
  </si>
  <si>
    <t>OBRTNIČKI  RADOVI UKUPNO:</t>
  </si>
  <si>
    <t>1.</t>
  </si>
  <si>
    <t>PROJEKT IZRADIO</t>
  </si>
  <si>
    <t>Novačica 31 A ,10360 Sesvete, OIB: 68120803947</t>
  </si>
  <si>
    <t>ZAHVAT:</t>
  </si>
  <si>
    <t>INVESTITOR:</t>
  </si>
  <si>
    <t>GRAĐEVINA:</t>
  </si>
  <si>
    <t>OZNAKA PROJEKTA:</t>
  </si>
  <si>
    <t>TROŠKOVNIK IZRADIO:</t>
  </si>
  <si>
    <t xml:space="preserve">JOSIP BABIĆ, mag.ing.aedif. </t>
  </si>
  <si>
    <t>SURADNICI:</t>
  </si>
  <si>
    <t>DIREKTORICA:</t>
  </si>
  <si>
    <t>IVANA TOKIĆ,mag.ing.aedif.</t>
  </si>
  <si>
    <t>FAZA PROJEKTA:</t>
  </si>
  <si>
    <t>TROŠKOVNIK</t>
  </si>
  <si>
    <t>NAPOMENA:</t>
  </si>
  <si>
    <t>A.3.</t>
  </si>
  <si>
    <t>A.4.</t>
  </si>
  <si>
    <t>Sve zidne obloge i stropove izvoditi prema nacrtima, uputama proizvođača i uz usklađivanje s Projektantom.</t>
  </si>
  <si>
    <t>Površinsku obradu zidova i stropova izvesti u klasi koja se traži svakom pojedinom stavkom, te sve radove na tome uključiti u jediničnu cijenu.</t>
  </si>
  <si>
    <t>Spojeve zidova, podova i stropova, te sva brtvljenja na spojevima,  sa svim materijalima i radovima, uključiti u jediničnu cijenu.</t>
  </si>
  <si>
    <t>Svi detalji i spojevi ploča koji nisu obrađeni detaljima u projektnoj dokumentaciji MORAJU SE uskladiti s Projektantom.</t>
  </si>
  <si>
    <t>Slojevi koji nisu uključeni u cijenu posebno su naznačeni.</t>
  </si>
  <si>
    <t xml:space="preserve">Napomena: Ličenje stolarije, bravarije i čelične konstrukcije  je sastavni dio tih radova, te se ovdje ne obračunava. </t>
  </si>
  <si>
    <t>Kolorit i vizualne komunikacije u plohama zidova i stropova izvoditi prema skicama raspodjele i dizajnerskim rješenjima koja dostavlja Projektant.</t>
  </si>
  <si>
    <t>Uz sve stavke odvoza materijala na gradski deponij osigurati prateći list od tvrtke ovlaštene za transport istih materijala opasnog i neopasnog otpada.</t>
  </si>
  <si>
    <t>U cijenu pojedinih stavki radova rušenja i demontaža uključen sav rad, pomoćne radne skele i oprema za transport, sav vertikalni i horizontalni transport do gradske deponije</t>
  </si>
  <si>
    <t>Dobava i postava te odvoz po završetku radova lakomontažne gradilišne ograde od metalnih okvira s ispunom  i zaštnim neprozirnim platnom postavljenom na betonske pomične baze.Ograda se postavlja prema planu izvođenja radova radi osiguranja zabrane pristupa nepoznatim osobama kao i osiguranja komunikacije zaposlenika tijekom izvedbe radova</t>
  </si>
  <si>
    <t>A.5.</t>
  </si>
  <si>
    <t>LIMARSKI RADOVI</t>
  </si>
  <si>
    <t>LILMARSKI UKUPNO</t>
  </si>
  <si>
    <t>Razdijelni sloj PP filc 150g/m2 između toplinske izolacije i membrane te postava filca na membranu ispod nosača keramike.</t>
  </si>
  <si>
    <t xml:space="preserve">CENTAR ZA KULTURU SESVETE
             </t>
  </si>
  <si>
    <t>Trg Dragutina Domjanića 6, Sesvete
OIB: 02907920674</t>
  </si>
  <si>
    <t>CENTAR ZA KULTURU SESVETE-RAVNI KROV</t>
  </si>
  <si>
    <t>Zagreb, listopad 2025.g</t>
  </si>
  <si>
    <t>IZOLATERSKI RADOVI</t>
  </si>
  <si>
    <t>B.4.</t>
  </si>
  <si>
    <t>INSTALATERSKI RADOVI</t>
  </si>
  <si>
    <t>INSTALATERSKI UKUPNO</t>
  </si>
  <si>
    <t>Demontaža kompletnih  drvenih vrata na poziciji ulaza sa terase na I.katu. Uključivo zbrinjavanje na gradsku deponiju.</t>
  </si>
  <si>
    <t>Demontaža raznih limenih opšava različite razvijene širine do 40 cm oje su učvršćeni na zid kao zaštita hidroizolacije podignute vertikalno na zid.</t>
  </si>
  <si>
    <t>Pažljivo razbijanje svih slojeva terase  opločenje kaminm pločama,estriha,hidroizolacije, folije, eps i parne brane na 1.katukompletno svih slojeva do AB ploče. Odvoz šute na gradsku deponiju u cijeni stavke.</t>
  </si>
  <si>
    <t xml:space="preserve">Demontaža vanjskih uređaja klimatizacijskih uređaja,označavanje pozicija te skladištenje kod izvođača radi popravaka izolacijskog sloja. </t>
  </si>
  <si>
    <t>Demontaža PVC cijevi s obujmicama-odvodnja horizontalnim razvodom  sa susjednog krova/žlijeba</t>
  </si>
  <si>
    <t>PRIPREMNO ZAVRŠNI  RADOVI</t>
  </si>
  <si>
    <t>Izrada komepltne fotodokumentacije tijekom izvođenja radova nakon demontaža te tijekom izvođenja svih radova</t>
  </si>
  <si>
    <t>Dobava i montaža lakomontažen visoke skele za potrebe za rad na visini cca 7 metara unutar dvorane objekta za potrebe pregleda građevinske štete i pozicija curenja unutar stropa te za potrebe radova. Predviđa se i potreba demontaže i montaže uslijed potreba za predstavama tijekom vremena kad se ne izvode radovi. Stavka obuhvaća jedan kompletan ciklus montaže i demontaže skele.</t>
  </si>
  <si>
    <t>komplet</t>
  </si>
  <si>
    <t>Priprema privremene instalacije vode crijevo te spajanje na kućnu instalaciju ili hidrantsku mrežu za potrebe izrade vodenih proba i ispitivanja točke procurenja krovne hidroizolacije. Višestruka provjera vodenim probama do 5 puta.</t>
  </si>
  <si>
    <t>paušal</t>
  </si>
  <si>
    <t>Krunsko bušenje AB zida i ploče za potrebe izrade prodora za odvodnu cijev oborinske odvodnje do vanjskog terena.</t>
  </si>
  <si>
    <t>AB zid  Φ20</t>
  </si>
  <si>
    <t>Opečni zid Φ20</t>
  </si>
  <si>
    <t>Demontaža spuštenog GK stropa unutar poslovnog prostora u prizemlju za potrebe izvedbe instalacije odvodnje. U cijenu uključiti sve demontaže i zbrinjavanje otpadnog materijala. Predviđa se otvaranje stropa u cijeloj dužini trase ili po potrebi lokalno.</t>
  </si>
  <si>
    <t>Izrada, doprema i ugradnja okruglog vertikalnog žlijeba od bojanog lima promjera 125 cm s pripadajućim spojnicama, nosačima i priborom za učvršćenje. Rad uključuje rezanje, savijanje, spajanje, brtvljenje i pričvršćivanje na građevinski objekt, kompletno i u funkciji i spajanje na postojeći vertiklani oluk koji dolazi s krova te ugradnja izljevnog elementa u slučaju začepljenja cijevi.</t>
  </si>
  <si>
    <t>Izrada, doprema i ugradnja opšava/maske kao   zaštite vertikalne hidroizolacije povijene na zid rš 25 cm max nosačima i priborom za učvršćenje. Rad uključuje rezanje, savijanje, spajanje, brtvljenje i pričvršćivanje na građevinski objekt, kompletno i u funkciji i spajanje.</t>
  </si>
  <si>
    <t>Dobava i postava završnih kaširanih llimova na obodnim zidovima na pozicijama vertiklanog povijanja hidroizolacije. Izvedba prema pravilima struke sa svim učvršćenjima,tiplama i brtljvenjem trajnoelastičnim kitom.</t>
  </si>
  <si>
    <t xml:space="preserve">Dobava materijal i izrada Hi premaza zida iznad ravnog krova na mjestima vidljivih pukotina u zidu. HI premaz mora imati otpornost na UV zračenje. </t>
  </si>
  <si>
    <t>Izrada privremenih barijera od PVC membrana za potrebe pronalaska pozicije curenja oborina na ravnom krovu. PVC trake rš 25 cm se lijepe na postojeću hidroizolaciju ravnog krova elstičnim ljepilom i brtvilom (bez ljepljenja zagrijavanjem) radi kasnije lakše demontaže i odvajanja. Trake se lijepe za traku i vijcima učvršuju na pripremljene drvene gredice visine cca 10 cm kako bi se svorio bazen za ispitivanje curenja. U cijenu uključena izrada te demontaža nakon ispitivanja te zbrinjavanje otpada.</t>
  </si>
  <si>
    <t>dvorana-visina cca 7 metara</t>
  </si>
  <si>
    <t>poslovni prostor</t>
  </si>
  <si>
    <t xml:space="preserve">Vodena proba na ravnom krovu radi detekcije točke procurenja hidorizolacijeske krovne membrane i detalja. Izvodi se u više etapa. Izrađuje se privremena barijera(predmet druge stavke) te se izvodi natapanje zida i dijela krova.Iduće etapa je od zida do ventialcijskih kanala,te potom  zona ispod ventilacijskih kanala. U svaku etapu je potrebno dodati različit pigment u boju kako bi se moglo detektirati točka curenja i zona u kojoj pušta krov.Trošak vode snosi naručitelj. Potrebno na ravnim dijelaovima minimalno 24 sata zadržati vodu te pratiti razinu vode te o isptme napraviti zapisnik. U stavku obračunati radne sate pripreme,organizacije,zalijevanja i praćenja s gornje i donje strane krovne konstrukcije. Nakon detekcije točke curenja ispitivanje treba ponoviti kako bi se potvrdila kvaliteta izvedenih radova. </t>
  </si>
  <si>
    <t xml:space="preserve">UKUPNO PRIPREMNO ZAVRŠNI  RADOVI: </t>
  </si>
  <si>
    <t>Dobava materijala i manipulacija drvenih gredica za izradu privremenih barijera od PVC folije(predmet druge stavke) za pojedine vodene probe.</t>
  </si>
  <si>
    <t>VANJSKA STOLARIJA</t>
  </si>
  <si>
    <t>Obvezna izmjera na licu mjesta</t>
  </si>
  <si>
    <t>Prije ugradnje dostaviti uzorke na odobrenje projektantu i investitoru.</t>
  </si>
  <si>
    <t>STOLARSKI RADOVI UKUPNO</t>
  </si>
  <si>
    <r>
      <t>ULAZNA VRATA.</t>
    </r>
    <r>
      <rPr>
        <b/>
        <sz val="10"/>
        <rFont val="Century Gothic"/>
        <family val="2"/>
      </rPr>
      <t xml:space="preserve"> Dobava i ugradnja POLUSTAKLJENIH JEDNOKRILNIH VRATA</t>
    </r>
    <r>
      <rPr>
        <sz val="10"/>
        <rFont val="Century Gothic"/>
        <family val="2"/>
        <charset val="238"/>
      </rPr>
      <t xml:space="preserve"> od PVC profila. Vrata djelomično ostakljena od visine parapeta prozora. su ustakljeni  IZO staklom 4+16+4 mm, zatamnjeno satinato vanjsko staklo od Low-E obloge. Te imaju sav potreban okov. Izrada u svemu prema shemama stolarije i mjerama uzetim na licu mjesta. Obračun po komadu.</t>
    </r>
  </si>
  <si>
    <t>Obrada špaleta vrata nakon ugradnje stolarije postavom GK ploča ili geltanje špaleta s ugradnjom kutnika uključivo soboslikarsko bojanje špaleta i spoja sa zidom do potpune gotovosti.</t>
  </si>
  <si>
    <t>ZIDARSKI RADOVI</t>
  </si>
  <si>
    <t>h</t>
  </si>
  <si>
    <t>Demontaža oštećenog spuštenog GK stropa unutar dvorane u prizemlju. Rad na visini preko 7 metara. U cijenu uključiti sve demontaže i zbrinjavanje otpadnog materijala.</t>
  </si>
  <si>
    <t>Demontaža guminiziranog spuštenog stropa oštećenog od procurenja na hodniku prije ulaza u veliku dvoranu. Zbrinjavanje na deponiju u cijenu stavke</t>
  </si>
  <si>
    <t>ulaz prije dvorane</t>
  </si>
  <si>
    <t>Zidarska pripomoć oko raznih radova ,zidarska priprema zidova i podova,drpanje,izrada holkera i slično,demontaže rušenja i prijevoz . Radni sati po odobrenju nadzornog inženjera u građevinskom denvniku.</t>
  </si>
  <si>
    <t>NKV radnik</t>
  </si>
  <si>
    <t>KV radnik</t>
  </si>
  <si>
    <t>ZIDARSKI UKUPNO</t>
  </si>
  <si>
    <t>IZOLATERSKI RADOVI UKUPNO:</t>
  </si>
  <si>
    <t>oluk zapadno pročelje</t>
  </si>
  <si>
    <t>oluk istočno pročelje</t>
  </si>
  <si>
    <t>Dobava materijala i izvedba oborinske odvodnje  od sifona niže terase pod stropom poslovnog prostora u prizemlju do vanjskog pročelja  pvc cijevima DN125 mm u cijenu uključeno montaža obujmicama,sav pričvrsni pribor i fazonski komadi spajanja na vanjsku cijev i sifon ravnog krova/terase.</t>
  </si>
  <si>
    <t>Dobava i ugradnja sifona za odvodnju s ravnog krova/terase. Sifon dupla odvodnja s prihvatom za donju bitumensku parnu branu te gornji dio s prihvatom na PVC membranu. Uključivo sav pričvrsni materijal i sitni pribor za montažu.</t>
  </si>
  <si>
    <t xml:space="preserve">Montaža prethodno demontirannih  klima jedinica na ravni krov nakon izvedbe hidroizolaterskih radova punjenje sustava , testiranje i puštanje u pogon </t>
  </si>
  <si>
    <t>Dobava i montaža zamjenskih rasvjetnih tijela u hodniku ulaza u dvoranu. Stropni paneli LED dimenzija 30×120 cm</t>
  </si>
  <si>
    <t>SVEUKUPNO A+B+C</t>
  </si>
  <si>
    <t>C.</t>
  </si>
  <si>
    <t>C.1.</t>
  </si>
  <si>
    <t>INSTALATERSKI  RADOVI UKUPNO:</t>
  </si>
  <si>
    <t>Dobava i ugradnja XPS u padu postavlja se na AB konstrukciju i parnu branu debljine od 10 do 16 cm. Izvesti kao pripremu za postavu hidroizolaterske PVC membrane. Ispod XPS staviti PE foliju kao razdjelni sloj u cijeni ove stavke</t>
  </si>
  <si>
    <t>Dobava i postava HI membrane is stavke 2. Vertikalno povijanje i postava na kaširani lim te spajanje na postojeću horizontalnu izolaciju ravnog krova.</t>
  </si>
  <si>
    <t>Dobava i postava HI membrane is stavke 2. obrada oko prodora ventilacijskih kanal kroz ploču te brtvljenje spoja kanala i izolacije dimenzija 35×35cm,60×60 cm</t>
  </si>
  <si>
    <t>ventilacijski kanal 35 cm</t>
  </si>
  <si>
    <t>ventilacijski kanal 60 cm</t>
  </si>
  <si>
    <t>okrugle cijevi i odušci</t>
  </si>
  <si>
    <t>poslovni prostor i ulazni hodnik</t>
  </si>
  <si>
    <t>zidovi</t>
  </si>
  <si>
    <t>Pregled cjelovitosti ventilacijskih kanala i detekcija potencijalnog curenja kroz kanale vizualnim pregledm pod sttropom i na ravnom krovu.</t>
  </si>
  <si>
    <t>Demontaža i ponovna montaža metalnih klupčica kod vanjske stolarije i pregled urednosti detalja spajanja PVC folije na profil Vanjske stolarije.</t>
  </si>
  <si>
    <r>
      <t xml:space="preserve">Dobava materijala i izvedba sitnozrnog armiranog  cementnog estriha </t>
    </r>
    <r>
      <rPr>
        <b/>
        <sz val="10"/>
        <rFont val="Century Gothic"/>
        <family val="2"/>
      </rPr>
      <t xml:space="preserve">U PADU </t>
    </r>
    <r>
      <rPr>
        <sz val="10"/>
        <rFont val="Century Gothic"/>
        <family val="2"/>
      </rPr>
      <t xml:space="preserve"> (C25/35 / 2200 kg/m3 ) u debljini   4-7 cm. Stavkom obuhvatiti dodatak od polipropilenskih vlakana. Gornja površina pažljivo zaglađena. Estrih od zidova odijeliti trakom polistirena. Obračun po m2 izvedenog sloja. U cijenu uračunati sav potreban rad i materijal.</t>
    </r>
  </si>
  <si>
    <t xml:space="preserve"> IZVOĐENJE RADOVA NA SANACIJI KROVA I UNUTARNJIH OŠTEĆENJA DVORANE CENTRA ZA KULTURU SESVETE</t>
  </si>
  <si>
    <t>REDNI BROJ</t>
  </si>
  <si>
    <t>TEKSTUALNI OPIS STAVKE</t>
  </si>
  <si>
    <t>JEDINICA MJERE</t>
  </si>
  <si>
    <t>KOLIČINA STAVKE</t>
  </si>
  <si>
    <t>JEDINIČNA CIJENA STAVKE</t>
  </si>
  <si>
    <t>UKUPNA CIJENA STAVKE</t>
  </si>
  <si>
    <t xml:space="preserve">GRAĐEVINSKI RADOVI </t>
  </si>
  <si>
    <t>Izrada fasade-dobava materijal i postava EPSa 5 cm na zid iznad hidroizolacije krova radi zaštite spoja HI i zida. Postava sa svim slojevima uključujući završnu akrilnu žbuku sve prema tehnologiji proizvođača ETICS sustava.</t>
  </si>
  <si>
    <t>Dobava materijala i izvedba kontinuiranog spuštenog stropa ravnog podgleda s jednoslojnom oblogom iz standardnih  gipskartonskih ploča  deb. 12.5 mm, s jednostrukom metalnom podkonstrukcijom i kamenom vunom ( 50 kg/m3 ) . U cijeni stavke je izrezivanje otvora prema instalacijama i obrada oko otvora. Visina spuštanja stropa cca 15 cm od  stropne ploče.Svi spojevi su bandažirani i gletani, a svi uglovi ojačani.Treba obuhvatiti ugradnju svih  elemenata instalacija, te tipskih revizijskih otvora ( do dim 60 x 60 cm )stavkom obuhvatiti dobavu okvira i ploča za zatvaranje potrebnih revizionih otvora."Skokove" i denivelacije do 15 cm obračunavati u jediničnu cijenu m2 sp.stropa.Obračun po m2 postavljenog stropa.U cijeni su sva izrezivanja stropa za potrebe rasvjete i ostalo., bez obzira na dimenzije ugradnih elemenata . Visina do gotovog poda 300 cm osim dvorane.Na pozicijama sudara spuštenog stropa i okvira vanjske stolarije ugraditi završni tipski U profil na ploče.</t>
  </si>
  <si>
    <t>cca 100×210 cm</t>
  </si>
  <si>
    <t>Uz obodne parapete zidove membrana se uzdiže preko parapetih zidova, cca 10 cm spustit na drugoj strani zida. Na svojim završetcima membrana se vari na TPO limove. Sve spojeve izvesti na način da se osigura vodotijesnost membrane. Koristit mehaničko pričvrščenje dim 50/8/105, 4kom/m²
Obračun po m2 razvijene površine hidroizolacije i vertikalno povijanje izvedene izolacije uključujuči sav potrebni materijal, transport i postavljanje.
(površina membrane)</t>
  </si>
  <si>
    <t xml:space="preserve">Dobava i postavljanje ekološke jednoslojne hidroizolacijske PVC membrane, debljine 2 mm, energetski učinkovite bijele boje, UV stabilne i otporne na leteći plamen i žareću toplinu -sve u skladu s HRN EN 13956:2012 ili jednakovrijedno_________________________. Hidroizolacijske membrane se polažu na toplinsku izolaciju i ugrađuju u sustavu mehanički pričvršćenih membrana.
Potrebno odabrati odgovarajuće pričvrščivače (ovisi o dubini
slojeva  krova), na način da pločice čvrsto leže na
membrani. Rubovi membrana se međusobno preklapaju i
zavaruju vrućim zrakom kako bi se postigao potpuno
homogen spoj. </t>
  </si>
  <si>
    <r>
      <t>Parna brana od bitumenske trake  ukupne debljine 4 mm u skladu s HRN EN 13707:2013 i HRN EN 13969:2005/A1:2008  ili jednakovrijedan proizvod_______________ punoplošno ljepljena za podlogu. Prethodno premaz prema proizvođačevim zahtjevima je u cijeni stavke. Obrada oko prodora. Obračun po m</t>
    </r>
    <r>
      <rPr>
        <sz val="10"/>
        <rFont val="Calibri"/>
        <family val="2"/>
        <charset val="238"/>
      </rPr>
      <t>²</t>
    </r>
    <r>
      <rPr>
        <sz val="8.5"/>
        <rFont val="Century Gothic"/>
        <family val="2"/>
        <charset val="238"/>
      </rPr>
      <t>.</t>
    </r>
    <r>
      <rPr>
        <sz val="10"/>
        <rFont val="Century Gothic"/>
        <family val="2"/>
        <charset val="238"/>
      </rPr>
      <t>Polaže se na AB ploču i vertiklano povija uz zidove 10ak cm.</t>
    </r>
  </si>
  <si>
    <t>Bojanje stropova (rad na visini cca 7 metara) i zidova  unutrašnjom poludisperzivnom bojom za unutarnje radove. Impregnacija je u cijeni stavke. Ton boje iz RAL karte RAL 6010 ili jednakovrijedan ____________________. Pripremanje podloge /gletanje/ za bojanje zidova  obuhvaćeno u drugim stavkama. Radna skela u cijeni stavke.</t>
  </si>
  <si>
    <t>Dobava i montaža keramike debljine 2 cm klase protukliznosti R11 prema DIN 51130 na pod terase dimenzija 60×60 postava na nosače. U cijenu uključena dobava i postava tipskih nosača. Pločice u tonu RAL 7001 ili jedankovrijedno   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</si>
</sst>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 &quot;kn&quot;"/>
    <numFmt numFmtId="166" formatCode="#,##0.00\ &quot;€&quot;"/>
  </numFmts>
  <fonts count="53">
    <font>
      <sz val="11"/>
      <color theme="1"/>
      <name val="Calibri"/>
      <family val="2"/>
      <scheme val="minor"/>
    </font>
    <font>
      <sz val="11"/>
      <color theme="1"/>
      <name val="Calibri"/>
      <family val="2"/>
      <charset val="238"/>
      <scheme val="minor"/>
    </font>
    <font>
      <sz val="10"/>
      <color theme="1"/>
      <name val="Century Gothic"/>
      <family val="2"/>
      <charset val="238"/>
    </font>
    <font>
      <sz val="10"/>
      <color theme="1"/>
      <name val="Century Gothic"/>
      <family val="2"/>
      <charset val="238"/>
    </font>
    <font>
      <sz val="10"/>
      <color theme="1"/>
      <name val="Century Gothic"/>
      <family val="2"/>
      <charset val="238"/>
    </font>
    <font>
      <sz val="10"/>
      <color theme="1"/>
      <name val="Century Gothic"/>
      <family val="2"/>
      <charset val="238"/>
    </font>
    <font>
      <sz val="10"/>
      <color theme="1"/>
      <name val="Century Gothic"/>
      <family val="2"/>
      <charset val="238"/>
    </font>
    <font>
      <sz val="10"/>
      <color theme="1"/>
      <name val="Century Gothic"/>
      <family val="2"/>
      <charset val="238"/>
    </font>
    <font>
      <sz val="11"/>
      <color theme="1"/>
      <name val="Century Gothic"/>
      <family val="2"/>
      <charset val="238"/>
    </font>
    <font>
      <sz val="10"/>
      <name val="Arial"/>
      <family val="2"/>
      <charset val="238"/>
    </font>
    <font>
      <sz val="10"/>
      <name val="Century Gothic"/>
      <family val="2"/>
      <charset val="238"/>
    </font>
    <font>
      <b/>
      <sz val="12"/>
      <name val="Century Gothic"/>
      <family val="2"/>
      <charset val="238"/>
    </font>
    <font>
      <b/>
      <sz val="10"/>
      <name val="Century Gothic"/>
      <family val="2"/>
      <charset val="238"/>
    </font>
    <font>
      <b/>
      <sz val="11"/>
      <name val="Century Gothic"/>
      <family val="2"/>
      <charset val="238"/>
    </font>
    <font>
      <sz val="11"/>
      <name val="Century Gothic"/>
      <family val="2"/>
      <charset val="238"/>
    </font>
    <font>
      <vertAlign val="superscript"/>
      <sz val="10"/>
      <name val="Century Gothic"/>
      <family val="2"/>
      <charset val="238"/>
    </font>
    <font>
      <sz val="10"/>
      <color theme="1"/>
      <name val="Century Gothic"/>
      <family val="2"/>
      <charset val="238"/>
    </font>
    <font>
      <sz val="10"/>
      <color rgb="FFFF0000"/>
      <name val="Century Gothic"/>
      <family val="2"/>
      <charset val="238"/>
    </font>
    <font>
      <b/>
      <sz val="10"/>
      <color theme="1"/>
      <name val="Century Gothic"/>
      <family val="2"/>
      <charset val="238"/>
    </font>
    <font>
      <sz val="12"/>
      <color theme="1"/>
      <name val="Century Gothic"/>
      <family val="2"/>
      <charset val="238"/>
    </font>
    <font>
      <sz val="10"/>
      <color indexed="8"/>
      <name val="Century Gothic"/>
      <family val="2"/>
      <charset val="238"/>
    </font>
    <font>
      <b/>
      <sz val="11"/>
      <color theme="1"/>
      <name val="Century Gothic"/>
      <family val="2"/>
      <charset val="238"/>
    </font>
    <font>
      <sz val="10"/>
      <name val="Helv"/>
    </font>
    <font>
      <sz val="11"/>
      <color theme="1"/>
      <name val="Calibri"/>
      <family val="2"/>
      <charset val="238"/>
      <scheme val="minor"/>
    </font>
    <font>
      <sz val="10"/>
      <name val="Arial Narrow"/>
      <family val="2"/>
      <charset val="238"/>
    </font>
    <font>
      <sz val="11"/>
      <name val="Arial Narrow"/>
      <family val="2"/>
      <charset val="238"/>
    </font>
    <font>
      <b/>
      <sz val="18"/>
      <name val="Arial Narrow"/>
      <family val="2"/>
      <charset val="238"/>
    </font>
    <font>
      <b/>
      <sz val="14"/>
      <name val="Arial Narrow"/>
      <family val="2"/>
      <charset val="238"/>
    </font>
    <font>
      <sz val="14"/>
      <name val="Arial Narrow"/>
      <family val="2"/>
      <charset val="238"/>
    </font>
    <font>
      <b/>
      <sz val="11"/>
      <name val="Arial Narrow"/>
      <family val="2"/>
      <charset val="238"/>
    </font>
    <font>
      <b/>
      <sz val="10"/>
      <name val="Arial Narrow"/>
      <family val="2"/>
      <charset val="238"/>
    </font>
    <font>
      <b/>
      <sz val="16"/>
      <name val="Arial Narrow"/>
      <family val="2"/>
      <charset val="238"/>
    </font>
    <font>
      <sz val="12"/>
      <name val="Arial Narrow"/>
      <family val="2"/>
      <charset val="238"/>
    </font>
    <font>
      <sz val="12"/>
      <name val="Times New Roman"/>
      <family val="1"/>
      <charset val="238"/>
    </font>
    <font>
      <sz val="9"/>
      <color indexed="8"/>
      <name val="Arial"/>
      <family val="2"/>
      <charset val="238"/>
    </font>
    <font>
      <sz val="8"/>
      <color indexed="8"/>
      <name val="Arial"/>
      <family val="2"/>
      <charset val="238"/>
    </font>
    <font>
      <sz val="10"/>
      <color theme="1"/>
      <name val="Arial"/>
      <family val="2"/>
      <charset val="238"/>
    </font>
    <font>
      <sz val="10"/>
      <name val="Arial CE"/>
      <charset val="238"/>
    </font>
    <font>
      <sz val="12"/>
      <name val="Arial CE"/>
      <charset val="238"/>
    </font>
    <font>
      <i/>
      <sz val="9"/>
      <name val="Arial"/>
      <family val="2"/>
      <charset val="238"/>
    </font>
    <font>
      <b/>
      <sz val="10"/>
      <name val="Century Gothic"/>
      <family val="2"/>
    </font>
    <font>
      <sz val="8.5"/>
      <name val="Century Gothic"/>
      <family val="2"/>
      <charset val="238"/>
    </font>
    <font>
      <sz val="10"/>
      <name val="Century Gothic"/>
      <family val="2"/>
    </font>
    <font>
      <sz val="10"/>
      <name val="Times New Roman CE"/>
      <charset val="238"/>
    </font>
    <font>
      <sz val="10"/>
      <name val="Calibri"/>
      <family val="2"/>
      <charset val="238"/>
    </font>
    <font>
      <sz val="11"/>
      <color rgb="FFFF0000"/>
      <name val="Century Gothic"/>
      <family val="2"/>
      <charset val="238"/>
    </font>
    <font>
      <sz val="10"/>
      <name val="Swis721 Cn BT"/>
      <family val="2"/>
      <charset val="238"/>
    </font>
    <font>
      <sz val="9"/>
      <name val="Century Gothic"/>
      <family val="2"/>
      <charset val="238"/>
    </font>
    <font>
      <b/>
      <sz val="12"/>
      <color rgb="FFFF0000"/>
      <name val="Century Gothic"/>
      <family val="2"/>
      <charset val="238"/>
    </font>
    <font>
      <b/>
      <sz val="11"/>
      <color rgb="FFFF0000"/>
      <name val="Calibri"/>
      <family val="2"/>
      <scheme val="minor"/>
    </font>
    <font>
      <sz val="8"/>
      <color theme="1"/>
      <name val="Century Gothic"/>
      <family val="2"/>
      <charset val="238"/>
    </font>
    <font>
      <b/>
      <sz val="8"/>
      <color rgb="FFFF0000"/>
      <name val="Century Gothic"/>
      <family val="2"/>
      <charset val="238"/>
    </font>
    <font>
      <b/>
      <sz val="10"/>
      <color rgb="FFFF0000"/>
      <name val="Century Gothic"/>
      <family val="2"/>
      <charset val="238"/>
    </font>
  </fonts>
  <fills count="3">
    <fill>
      <patternFill patternType="none"/>
    </fill>
    <fill>
      <patternFill patternType="gray125"/>
    </fill>
    <fill>
      <patternFill patternType="solid">
        <fgColor theme="0"/>
        <bgColor indexed="64"/>
      </patternFill>
    </fill>
  </fills>
  <borders count="49">
    <border>
      <left/>
      <right/>
      <top/>
      <bottom/>
      <diagonal/>
    </border>
    <border>
      <left/>
      <right/>
      <top/>
      <bottom style="thin">
        <color indexed="8"/>
      </bottom>
      <diagonal/>
    </border>
    <border>
      <left/>
      <right/>
      <top style="thin">
        <color indexed="8"/>
      </top>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auto="1"/>
      </left>
      <right/>
      <top/>
      <bottom/>
      <diagonal/>
    </border>
    <border>
      <left/>
      <right/>
      <top/>
      <bottom style="thin">
        <color indexed="64"/>
      </bottom>
      <diagonal/>
    </border>
    <border>
      <left/>
      <right/>
      <top style="thin">
        <color indexed="8"/>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top style="thin">
        <color auto="1"/>
      </top>
      <bottom style="thin">
        <color indexed="64"/>
      </bottom>
      <diagonal/>
    </border>
    <border>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right style="thin">
        <color indexed="64"/>
      </right>
      <top style="thin">
        <color indexed="64"/>
      </top>
      <bottom style="thin">
        <color indexed="64"/>
      </bottom>
      <diagonal/>
    </border>
    <border>
      <left/>
      <right/>
      <top style="thin">
        <color indexed="8"/>
      </top>
      <bottom/>
      <diagonal/>
    </border>
    <border>
      <left style="thin">
        <color indexed="64"/>
      </left>
      <right/>
      <top style="thin">
        <color indexed="8"/>
      </top>
      <bottom/>
      <diagonal/>
    </border>
    <border>
      <left/>
      <right/>
      <top style="thin">
        <color indexed="64"/>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s>
  <cellStyleXfs count="11">
    <xf numFmtId="0" fontId="0" fillId="0" borderId="0"/>
    <xf numFmtId="0" fontId="9" fillId="0" borderId="0"/>
    <xf numFmtId="0" fontId="22" fillId="0" borderId="0"/>
    <xf numFmtId="0" fontId="23" fillId="0" borderId="0"/>
    <xf numFmtId="0" fontId="9" fillId="0" borderId="0"/>
    <xf numFmtId="0" fontId="36" fillId="0" borderId="0"/>
    <xf numFmtId="0" fontId="37" fillId="0" borderId="0"/>
    <xf numFmtId="0" fontId="38" fillId="0" borderId="0"/>
    <xf numFmtId="0" fontId="23" fillId="0" borderId="0"/>
    <xf numFmtId="0" fontId="22" fillId="0" borderId="0"/>
    <xf numFmtId="0" fontId="43" fillId="0" borderId="0"/>
  </cellStyleXfs>
  <cellXfs count="293">
    <xf numFmtId="0" fontId="0" fillId="0" borderId="0" xfId="0"/>
    <xf numFmtId="0" fontId="10" fillId="0" borderId="0" xfId="1" applyFont="1"/>
    <xf numFmtId="49" fontId="12" fillId="0" borderId="0" xfId="0" applyNumberFormat="1" applyFont="1" applyAlignment="1">
      <alignment horizontal="center" vertical="top"/>
    </xf>
    <xf numFmtId="0" fontId="10" fillId="0" borderId="0" xfId="1" applyFont="1" applyAlignment="1">
      <alignment horizontal="center"/>
    </xf>
    <xf numFmtId="4" fontId="10" fillId="0" borderId="0" xfId="0" applyNumberFormat="1" applyFont="1"/>
    <xf numFmtId="49" fontId="10" fillId="0" borderId="0" xfId="0" applyNumberFormat="1" applyFont="1"/>
    <xf numFmtId="4" fontId="12" fillId="0" borderId="0" xfId="0" applyNumberFormat="1" applyFont="1"/>
    <xf numFmtId="4" fontId="10" fillId="0" borderId="0" xfId="0" applyNumberFormat="1" applyFont="1" applyAlignment="1">
      <alignment horizontal="center"/>
    </xf>
    <xf numFmtId="4" fontId="12" fillId="0" borderId="4" xfId="0" applyNumberFormat="1" applyFont="1" applyBorder="1" applyAlignment="1">
      <alignment horizontal="center" vertical="center"/>
    </xf>
    <xf numFmtId="4" fontId="12" fillId="0" borderId="6" xfId="0" applyNumberFormat="1" applyFont="1" applyBorder="1" applyAlignment="1">
      <alignment horizontal="center" vertical="center"/>
    </xf>
    <xf numFmtId="49" fontId="10" fillId="0" borderId="0" xfId="0" applyNumberFormat="1" applyFont="1" applyAlignment="1">
      <alignment horizontal="center" vertical="center"/>
    </xf>
    <xf numFmtId="4" fontId="12" fillId="0" borderId="0" xfId="0" applyNumberFormat="1" applyFont="1" applyAlignment="1">
      <alignment horizontal="left" vertical="center" wrapText="1"/>
    </xf>
    <xf numFmtId="4" fontId="12" fillId="0" borderId="0" xfId="0" applyNumberFormat="1" applyFont="1" applyAlignment="1">
      <alignment horizontal="center" vertical="center"/>
    </xf>
    <xf numFmtId="49" fontId="10" fillId="0" borderId="0" xfId="0" applyNumberFormat="1" applyFont="1" applyAlignment="1">
      <alignment horizontal="center" vertical="top" wrapText="1"/>
    </xf>
    <xf numFmtId="4" fontId="10" fillId="0" borderId="7" xfId="0" applyNumberFormat="1" applyFont="1" applyBorder="1" applyAlignment="1">
      <alignment horizontal="center"/>
    </xf>
    <xf numFmtId="49" fontId="10" fillId="0" borderId="0" xfId="0" applyNumberFormat="1" applyFont="1" applyAlignment="1">
      <alignment vertical="center" wrapText="1"/>
    </xf>
    <xf numFmtId="4" fontId="10" fillId="0" borderId="0" xfId="0" applyNumberFormat="1" applyFont="1" applyAlignment="1">
      <alignment horizontal="center" vertical="center"/>
    </xf>
    <xf numFmtId="4" fontId="10" fillId="0" borderId="0" xfId="0" applyNumberFormat="1" applyFont="1" applyAlignment="1">
      <alignment horizontal="justify" vertical="center" wrapText="1"/>
    </xf>
    <xf numFmtId="164" fontId="10" fillId="0" borderId="10" xfId="0" applyNumberFormat="1" applyFont="1" applyBorder="1" applyAlignment="1">
      <alignment horizontal="center" vertical="center"/>
    </xf>
    <xf numFmtId="49" fontId="10" fillId="0" borderId="0" xfId="0" applyNumberFormat="1" applyFont="1" applyAlignment="1">
      <alignment horizontal="justify" vertical="top" wrapText="1"/>
    </xf>
    <xf numFmtId="4" fontId="17" fillId="0" borderId="0" xfId="0" applyNumberFormat="1" applyFont="1"/>
    <xf numFmtId="164" fontId="10" fillId="0" borderId="0" xfId="0" applyNumberFormat="1" applyFont="1" applyAlignment="1">
      <alignment horizontal="center" vertical="center"/>
    </xf>
    <xf numFmtId="164" fontId="10" fillId="0" borderId="11" xfId="0" applyNumberFormat="1" applyFont="1" applyBorder="1" applyAlignment="1">
      <alignment horizontal="center" vertical="center"/>
    </xf>
    <xf numFmtId="0" fontId="10" fillId="0" borderId="0" xfId="1" applyFont="1" applyAlignment="1">
      <alignment horizontal="justify" vertical="top" wrapText="1"/>
    </xf>
    <xf numFmtId="0" fontId="10" fillId="0" borderId="0" xfId="0" applyFont="1" applyAlignment="1">
      <alignment horizontal="center" wrapText="1"/>
    </xf>
    <xf numFmtId="0" fontId="10" fillId="0" borderId="0" xfId="0" applyFont="1"/>
    <xf numFmtId="165" fontId="14" fillId="0" borderId="0" xfId="0" applyNumberFormat="1" applyFont="1" applyAlignment="1">
      <alignment horizontal="right"/>
    </xf>
    <xf numFmtId="4" fontId="10" fillId="0" borderId="0" xfId="0" applyNumberFormat="1" applyFont="1" applyAlignment="1">
      <alignment horizontal="left" vertical="center" wrapText="1"/>
    </xf>
    <xf numFmtId="0" fontId="16" fillId="0" borderId="0" xfId="0" applyFont="1"/>
    <xf numFmtId="0" fontId="24" fillId="0" borderId="0" xfId="3" applyFont="1" applyAlignment="1">
      <alignment vertical="justify"/>
    </xf>
    <xf numFmtId="0" fontId="29" fillId="0" borderId="14" xfId="3" applyFont="1" applyBorder="1" applyAlignment="1">
      <alignment vertical="justify" wrapText="1"/>
    </xf>
    <xf numFmtId="0" fontId="26" fillId="0" borderId="14" xfId="3" applyFont="1" applyBorder="1" applyAlignment="1">
      <alignment vertical="justify" wrapText="1"/>
    </xf>
    <xf numFmtId="0" fontId="30" fillId="0" borderId="14" xfId="3" applyFont="1" applyBorder="1" applyAlignment="1">
      <alignment vertical="justify" wrapText="1"/>
    </xf>
    <xf numFmtId="0" fontId="31" fillId="0" borderId="14" xfId="3" applyFont="1" applyBorder="1" applyAlignment="1">
      <alignment vertical="justify" wrapText="1"/>
    </xf>
    <xf numFmtId="0" fontId="29" fillId="0" borderId="14" xfId="3" applyFont="1" applyBorder="1" applyAlignment="1">
      <alignment vertical="center" wrapText="1"/>
    </xf>
    <xf numFmtId="0" fontId="5" fillId="0" borderId="0" xfId="0" applyFont="1"/>
    <xf numFmtId="0" fontId="33" fillId="0" borderId="0" xfId="0" applyFont="1" applyAlignment="1">
      <alignment vertical="top"/>
    </xf>
    <xf numFmtId="4" fontId="10" fillId="0" borderId="0" xfId="0" applyNumberFormat="1" applyFont="1" applyAlignment="1">
      <alignment horizontal="justify" vertical="top"/>
    </xf>
    <xf numFmtId="0" fontId="16" fillId="0" borderId="0" xfId="0" applyFont="1" applyAlignment="1">
      <alignment vertical="top"/>
    </xf>
    <xf numFmtId="0" fontId="16" fillId="0" borderId="0" xfId="0" applyFont="1" applyAlignment="1">
      <alignment horizontal="center" vertical="top"/>
    </xf>
    <xf numFmtId="4" fontId="12" fillId="0" borderId="0" xfId="0" applyNumberFormat="1" applyFont="1" applyAlignment="1">
      <alignment vertical="top"/>
    </xf>
    <xf numFmtId="4" fontId="10" fillId="0" borderId="0" xfId="0" applyNumberFormat="1" applyFont="1" applyAlignment="1">
      <alignment vertical="top"/>
    </xf>
    <xf numFmtId="0" fontId="16" fillId="0" borderId="0" xfId="0" applyFont="1" applyAlignment="1">
      <alignment horizontal="center"/>
    </xf>
    <xf numFmtId="49" fontId="10" fillId="0" borderId="0" xfId="0" applyNumberFormat="1" applyFont="1" applyAlignment="1">
      <alignment horizontal="center" vertical="top"/>
    </xf>
    <xf numFmtId="0" fontId="12" fillId="0" borderId="15" xfId="1" applyFont="1" applyBorder="1"/>
    <xf numFmtId="0" fontId="16" fillId="0" borderId="6" xfId="0" applyFont="1" applyBorder="1"/>
    <xf numFmtId="0" fontId="25" fillId="0" borderId="0" xfId="3" applyFont="1" applyAlignment="1">
      <alignment vertical="justify"/>
    </xf>
    <xf numFmtId="4" fontId="10" fillId="0" borderId="2" xfId="0" applyNumberFormat="1" applyFont="1" applyBorder="1" applyAlignment="1">
      <alignment horizontal="left" vertical="center" wrapText="1"/>
    </xf>
    <xf numFmtId="4" fontId="10" fillId="0" borderId="1" xfId="0" applyNumberFormat="1" applyFont="1" applyBorder="1" applyAlignment="1">
      <alignment horizontal="center" vertical="center" wrapText="1"/>
    </xf>
    <xf numFmtId="4" fontId="10" fillId="0" borderId="2" xfId="0" applyNumberFormat="1" applyFont="1" applyBorder="1" applyAlignment="1">
      <alignment horizontal="center" vertical="center" wrapText="1"/>
    </xf>
    <xf numFmtId="0" fontId="12" fillId="0" borderId="0" xfId="1" applyFont="1" applyAlignment="1">
      <alignment horizontal="center"/>
    </xf>
    <xf numFmtId="4" fontId="12" fillId="0" borderId="5" xfId="0" applyNumberFormat="1" applyFont="1" applyBorder="1" applyAlignment="1">
      <alignment horizontal="left" vertical="center" wrapText="1"/>
    </xf>
    <xf numFmtId="4" fontId="10" fillId="0" borderId="0" xfId="0" applyNumberFormat="1" applyFont="1" applyAlignment="1">
      <alignment horizontal="justify" vertical="top" wrapText="1"/>
    </xf>
    <xf numFmtId="4" fontId="12" fillId="0" borderId="0" xfId="0" applyNumberFormat="1" applyFont="1" applyAlignment="1">
      <alignment vertical="top" wrapText="1"/>
    </xf>
    <xf numFmtId="4" fontId="10" fillId="0" borderId="0" xfId="0" applyNumberFormat="1" applyFont="1" applyAlignment="1">
      <alignment vertical="top" wrapText="1"/>
    </xf>
    <xf numFmtId="4" fontId="10" fillId="0" borderId="0" xfId="0" applyNumberFormat="1" applyFont="1" applyAlignment="1">
      <alignment horizontal="center" vertical="center" wrapText="1"/>
    </xf>
    <xf numFmtId="0" fontId="4" fillId="0" borderId="0" xfId="0" applyFont="1"/>
    <xf numFmtId="49" fontId="10" fillId="0" borderId="0" xfId="0" applyNumberFormat="1" applyFont="1" applyAlignment="1">
      <alignment horizontal="center"/>
    </xf>
    <xf numFmtId="49" fontId="10" fillId="0" borderId="0" xfId="0" applyNumberFormat="1" applyFont="1" applyAlignment="1">
      <alignment horizontal="center" vertical="center" wrapText="1"/>
    </xf>
    <xf numFmtId="0" fontId="3" fillId="0" borderId="0" xfId="0" applyFont="1"/>
    <xf numFmtId="49" fontId="12" fillId="0" borderId="0" xfId="3" applyNumberFormat="1" applyFont="1" applyAlignment="1">
      <alignment horizontal="left" vertical="top"/>
    </xf>
    <xf numFmtId="0" fontId="12" fillId="0" borderId="0" xfId="3" applyFont="1" applyAlignment="1">
      <alignment horizontal="justify" vertical="center" wrapText="1"/>
    </xf>
    <xf numFmtId="0" fontId="12" fillId="0" borderId="0" xfId="3" quotePrefix="1" applyFont="1" applyAlignment="1">
      <alignment horizontal="right" vertical="center"/>
    </xf>
    <xf numFmtId="4" fontId="10" fillId="0" borderId="0" xfId="3" applyNumberFormat="1" applyFont="1" applyAlignment="1">
      <alignment vertical="center"/>
    </xf>
    <xf numFmtId="0" fontId="10" fillId="0" borderId="0" xfId="3" applyFont="1"/>
    <xf numFmtId="0" fontId="10" fillId="0" borderId="0" xfId="3" applyFont="1" applyAlignment="1">
      <alignment horizontal="justify" vertical="top" wrapText="1"/>
    </xf>
    <xf numFmtId="0" fontId="24" fillId="0" borderId="14" xfId="3" applyFont="1" applyBorder="1" applyAlignment="1">
      <alignment vertical="justify" wrapText="1"/>
    </xf>
    <xf numFmtId="0" fontId="23" fillId="0" borderId="0" xfId="3"/>
    <xf numFmtId="0" fontId="18" fillId="0" borderId="0" xfId="0" applyFont="1"/>
    <xf numFmtId="49" fontId="16" fillId="0" borderId="0" xfId="0" applyNumberFormat="1" applyFont="1" applyAlignment="1">
      <alignment horizontal="justify" vertical="top" wrapText="1"/>
    </xf>
    <xf numFmtId="0" fontId="6" fillId="0" borderId="0" xfId="0" applyFont="1"/>
    <xf numFmtId="0" fontId="7" fillId="0" borderId="0" xfId="0" applyFont="1"/>
    <xf numFmtId="2" fontId="9" fillId="0" borderId="0" xfId="2" applyNumberFormat="1" applyFont="1" applyAlignment="1">
      <alignment horizontal="justify" vertical="top" wrapText="1"/>
    </xf>
    <xf numFmtId="49" fontId="9" fillId="0" borderId="0" xfId="2" applyNumberFormat="1" applyFont="1" applyAlignment="1">
      <alignment horizontal="left" vertical="top" wrapText="1"/>
    </xf>
    <xf numFmtId="0" fontId="16" fillId="0" borderId="0" xfId="0" applyFont="1" applyAlignment="1">
      <alignment horizontal="justify" vertical="top" wrapText="1"/>
    </xf>
    <xf numFmtId="0" fontId="35" fillId="0" borderId="0" xfId="0" applyFont="1" applyAlignment="1">
      <alignment vertical="center"/>
    </xf>
    <xf numFmtId="0" fontId="34" fillId="0" borderId="0" xfId="0" applyFont="1" applyAlignment="1">
      <alignment horizontal="justify" vertical="top" wrapText="1"/>
    </xf>
    <xf numFmtId="0" fontId="3" fillId="0" borderId="0" xfId="0" applyFont="1" applyAlignment="1">
      <alignment horizontal="justify" vertical="top" wrapText="1"/>
    </xf>
    <xf numFmtId="49" fontId="3" fillId="0" borderId="0" xfId="0" applyNumberFormat="1" applyFont="1" applyAlignment="1">
      <alignment horizontal="justify" vertical="top" wrapText="1"/>
    </xf>
    <xf numFmtId="0" fontId="8" fillId="0" borderId="0" xfId="3" applyFont="1"/>
    <xf numFmtId="0" fontId="8" fillId="0" borderId="0" xfId="3" applyFont="1" applyAlignment="1">
      <alignment horizontal="justify" vertical="top" wrapText="1"/>
    </xf>
    <xf numFmtId="49" fontId="8" fillId="0" borderId="0" xfId="3" applyNumberFormat="1" applyFont="1" applyAlignment="1">
      <alignment horizontal="center" vertical="top"/>
    </xf>
    <xf numFmtId="0" fontId="8" fillId="0" borderId="0" xfId="3" applyFont="1" applyAlignment="1">
      <alignment horizontal="justify" vertical="center" wrapText="1"/>
    </xf>
    <xf numFmtId="49" fontId="21" fillId="0" borderId="0" xfId="3" applyNumberFormat="1" applyFont="1" applyAlignment="1">
      <alignment horizontal="center" vertical="top"/>
    </xf>
    <xf numFmtId="0" fontId="21" fillId="0" borderId="0" xfId="3" applyFont="1" applyAlignment="1">
      <alignment horizontal="justify" vertical="center"/>
    </xf>
    <xf numFmtId="0" fontId="8" fillId="0" borderId="0" xfId="3" applyFont="1" applyAlignment="1">
      <alignment horizontal="justify" vertical="center"/>
    </xf>
    <xf numFmtId="165" fontId="10" fillId="0" borderId="0" xfId="0" applyNumberFormat="1" applyFont="1" applyAlignment="1">
      <alignment horizontal="center"/>
    </xf>
    <xf numFmtId="0" fontId="8" fillId="0" borderId="0" xfId="0" applyFont="1"/>
    <xf numFmtId="0" fontId="14" fillId="0" borderId="0" xfId="0" applyFont="1" applyAlignment="1">
      <alignment vertical="center"/>
    </xf>
    <xf numFmtId="0" fontId="14" fillId="0" borderId="0" xfId="0" applyFont="1" applyAlignment="1">
      <alignment horizontal="left" vertical="center"/>
    </xf>
    <xf numFmtId="165" fontId="10" fillId="0" borderId="0" xfId="0" applyNumberFormat="1" applyFont="1" applyAlignment="1">
      <alignment horizontal="right"/>
    </xf>
    <xf numFmtId="0" fontId="20" fillId="0" borderId="0" xfId="0" applyFont="1"/>
    <xf numFmtId="0" fontId="10" fillId="0" borderId="0" xfId="0" applyFont="1" applyAlignment="1">
      <alignment horizontal="left"/>
    </xf>
    <xf numFmtId="4" fontId="10" fillId="0" borderId="0" xfId="0" applyNumberFormat="1" applyFont="1" applyAlignment="1">
      <alignment horizontal="left"/>
    </xf>
    <xf numFmtId="0" fontId="12" fillId="0" borderId="0" xfId="0" applyFont="1"/>
    <xf numFmtId="0" fontId="12" fillId="0" borderId="0" xfId="0" applyFont="1" applyAlignment="1">
      <alignment horizontal="left" vertical="center"/>
    </xf>
    <xf numFmtId="0" fontId="21" fillId="0" borderId="0" xfId="0" applyFont="1"/>
    <xf numFmtId="0" fontId="10" fillId="0" borderId="0" xfId="0" applyFont="1" applyAlignment="1">
      <alignment horizontal="left" vertical="center"/>
    </xf>
    <xf numFmtId="0" fontId="20" fillId="0" borderId="0" xfId="0" applyFont="1" applyAlignment="1">
      <alignment wrapText="1"/>
    </xf>
    <xf numFmtId="0" fontId="20" fillId="0" borderId="0" xfId="0" applyFont="1" applyAlignment="1">
      <alignment horizontal="left"/>
    </xf>
    <xf numFmtId="165" fontId="8" fillId="0" borderId="0" xfId="0" applyNumberFormat="1" applyFont="1"/>
    <xf numFmtId="0" fontId="2" fillId="0" borderId="0" xfId="0" applyFont="1"/>
    <xf numFmtId="4" fontId="10" fillId="0" borderId="16" xfId="0" applyNumberFormat="1" applyFont="1" applyBorder="1" applyAlignment="1">
      <alignment horizontal="center" vertical="center" wrapText="1"/>
    </xf>
    <xf numFmtId="164" fontId="10" fillId="0" borderId="19" xfId="0" applyNumberFormat="1" applyFont="1" applyBorder="1" applyAlignment="1">
      <alignment horizontal="center" vertical="center"/>
    </xf>
    <xf numFmtId="4" fontId="10" fillId="0" borderId="19" xfId="0" applyNumberFormat="1" applyFont="1" applyBorder="1" applyAlignment="1">
      <alignment horizontal="center"/>
    </xf>
    <xf numFmtId="4" fontId="10" fillId="0" borderId="18" xfId="0" applyNumberFormat="1" applyFont="1" applyBorder="1"/>
    <xf numFmtId="0" fontId="16" fillId="0" borderId="19" xfId="0" applyFont="1" applyBorder="1"/>
    <xf numFmtId="0" fontId="16" fillId="0" borderId="17" xfId="0" applyFont="1" applyBorder="1"/>
    <xf numFmtId="0" fontId="16" fillId="0" borderId="18" xfId="0" applyFont="1" applyBorder="1"/>
    <xf numFmtId="4" fontId="19" fillId="0" borderId="19" xfId="0" applyNumberFormat="1" applyFont="1" applyBorder="1"/>
    <xf numFmtId="0" fontId="18" fillId="0" borderId="19" xfId="0" applyFont="1" applyBorder="1"/>
    <xf numFmtId="0" fontId="18" fillId="0" borderId="6" xfId="0" applyFont="1" applyBorder="1"/>
    <xf numFmtId="0" fontId="4" fillId="0" borderId="15" xfId="0" applyFont="1" applyBorder="1"/>
    <xf numFmtId="0" fontId="32" fillId="0" borderId="14" xfId="3" applyFont="1" applyBorder="1" applyAlignment="1">
      <alignment horizontal="right" vertical="justify" wrapText="1"/>
    </xf>
    <xf numFmtId="4" fontId="10" fillId="0" borderId="25" xfId="0" applyNumberFormat="1" applyFont="1" applyBorder="1" applyAlignment="1">
      <alignment horizontal="justify" vertical="top" wrapText="1"/>
    </xf>
    <xf numFmtId="4" fontId="10" fillId="0" borderId="26" xfId="0" applyNumberFormat="1" applyFont="1" applyBorder="1" applyAlignment="1">
      <alignment horizontal="justify" vertical="top" wrapText="1"/>
    </xf>
    <xf numFmtId="4" fontId="10" fillId="0" borderId="27" xfId="0" applyNumberFormat="1" applyFont="1" applyBorder="1" applyAlignment="1">
      <alignment horizontal="justify" vertical="top" wrapText="1"/>
    </xf>
    <xf numFmtId="0" fontId="8" fillId="0" borderId="6" xfId="3" applyFont="1" applyBorder="1" applyAlignment="1">
      <alignment horizontal="center"/>
    </xf>
    <xf numFmtId="4" fontId="8" fillId="0" borderId="6" xfId="3" applyNumberFormat="1" applyFont="1" applyBorder="1" applyAlignment="1">
      <alignment horizontal="center"/>
    </xf>
    <xf numFmtId="49" fontId="8" fillId="0" borderId="6" xfId="3" applyNumberFormat="1" applyFont="1" applyBorder="1" applyAlignment="1">
      <alignment horizontal="center" vertical="top"/>
    </xf>
    <xf numFmtId="0" fontId="8" fillId="0" borderId="6" xfId="3" applyFont="1" applyBorder="1" applyAlignment="1">
      <alignment horizontal="justify" vertical="top" wrapText="1"/>
    </xf>
    <xf numFmtId="0" fontId="2" fillId="0" borderId="0" xfId="1" applyFont="1" applyAlignment="1">
      <alignment horizontal="center"/>
    </xf>
    <xf numFmtId="4" fontId="2" fillId="0" borderId="0" xfId="0" applyNumberFormat="1" applyFont="1" applyAlignment="1">
      <alignment horizontal="center"/>
    </xf>
    <xf numFmtId="4" fontId="18" fillId="0" borderId="0" xfId="0" applyNumberFormat="1" applyFont="1" applyAlignment="1">
      <alignment horizontal="center" vertical="center"/>
    </xf>
    <xf numFmtId="4" fontId="2" fillId="0" borderId="7" xfId="0" applyNumberFormat="1" applyFont="1" applyBorder="1" applyAlignment="1">
      <alignment horizontal="center"/>
    </xf>
    <xf numFmtId="164" fontId="2" fillId="0" borderId="10" xfId="0" applyNumberFormat="1" applyFont="1" applyBorder="1" applyAlignment="1">
      <alignment horizontal="center" vertical="center"/>
    </xf>
    <xf numFmtId="164" fontId="2" fillId="0" borderId="0" xfId="0" applyNumberFormat="1" applyFont="1" applyAlignment="1">
      <alignment horizontal="center" vertical="center"/>
    </xf>
    <xf numFmtId="4" fontId="2" fillId="0" borderId="0" xfId="0" applyNumberFormat="1" applyFont="1" applyAlignment="1">
      <alignment horizontal="center" vertical="center"/>
    </xf>
    <xf numFmtId="166" fontId="14" fillId="0" borderId="0" xfId="0" applyNumberFormat="1" applyFont="1" applyAlignment="1">
      <alignment horizontal="right" vertical="center"/>
    </xf>
    <xf numFmtId="166" fontId="11" fillId="0" borderId="0" xfId="0" applyNumberFormat="1" applyFont="1" applyAlignment="1">
      <alignment horizontal="right" vertical="center"/>
    </xf>
    <xf numFmtId="166" fontId="3" fillId="0" borderId="0" xfId="0" applyNumberFormat="1" applyFont="1"/>
    <xf numFmtId="166" fontId="12" fillId="0" borderId="15" xfId="1" applyNumberFormat="1" applyFont="1" applyBorder="1"/>
    <xf numFmtId="166" fontId="10" fillId="0" borderId="0" xfId="1" applyNumberFormat="1" applyFont="1"/>
    <xf numFmtId="166" fontId="8" fillId="0" borderId="6" xfId="3" applyNumberFormat="1" applyFont="1" applyBorder="1" applyAlignment="1">
      <alignment horizontal="right"/>
    </xf>
    <xf numFmtId="166" fontId="8" fillId="0" borderId="6" xfId="3" applyNumberFormat="1" applyFont="1" applyBorder="1"/>
    <xf numFmtId="166" fontId="10" fillId="0" borderId="0" xfId="3" applyNumberFormat="1" applyFont="1" applyAlignment="1">
      <alignment horizontal="right"/>
    </xf>
    <xf numFmtId="166" fontId="12" fillId="0" borderId="0" xfId="3" applyNumberFormat="1" applyFont="1"/>
    <xf numFmtId="166" fontId="8" fillId="0" borderId="0" xfId="3" applyNumberFormat="1" applyFont="1" applyAlignment="1">
      <alignment horizontal="right"/>
    </xf>
    <xf numFmtId="166" fontId="8" fillId="0" borderId="0" xfId="3" applyNumberFormat="1" applyFont="1"/>
    <xf numFmtId="166" fontId="10" fillId="0" borderId="0" xfId="0" applyNumberFormat="1" applyFont="1"/>
    <xf numFmtId="166" fontId="12" fillId="0" borderId="6" xfId="0" applyNumberFormat="1" applyFont="1" applyBorder="1" applyAlignment="1">
      <alignment horizontal="center" vertical="center" wrapText="1"/>
    </xf>
    <xf numFmtId="166" fontId="12" fillId="0" borderId="6" xfId="0" applyNumberFormat="1" applyFont="1" applyBorder="1" applyAlignment="1">
      <alignment horizontal="center" vertical="center"/>
    </xf>
    <xf numFmtId="166" fontId="12" fillId="0" borderId="0" xfId="0" applyNumberFormat="1" applyFont="1" applyAlignment="1">
      <alignment horizontal="center" vertical="center"/>
    </xf>
    <xf numFmtId="166" fontId="10" fillId="0" borderId="8" xfId="0" applyNumberFormat="1" applyFont="1" applyBorder="1"/>
    <xf numFmtId="166" fontId="10" fillId="0" borderId="9" xfId="0" applyNumberFormat="1" applyFont="1" applyBorder="1"/>
    <xf numFmtId="166" fontId="10" fillId="0" borderId="10" xfId="0" applyNumberFormat="1" applyFont="1" applyBorder="1" applyAlignment="1">
      <alignment vertical="center"/>
    </xf>
    <xf numFmtId="166" fontId="10" fillId="0" borderId="0" xfId="0" applyNumberFormat="1" applyFont="1" applyAlignment="1">
      <alignment vertical="center"/>
    </xf>
    <xf numFmtId="166" fontId="16" fillId="0" borderId="0" xfId="0" applyNumberFormat="1" applyFont="1"/>
    <xf numFmtId="4" fontId="10" fillId="0" borderId="17" xfId="0" applyNumberFormat="1" applyFont="1" applyBorder="1"/>
    <xf numFmtId="164" fontId="10" fillId="0" borderId="28" xfId="0" applyNumberFormat="1" applyFont="1" applyBorder="1" applyAlignment="1">
      <alignment horizontal="center" vertical="center"/>
    </xf>
    <xf numFmtId="4" fontId="10" fillId="0" borderId="28" xfId="0" applyNumberFormat="1" applyFont="1" applyBorder="1" applyAlignment="1">
      <alignment vertical="center"/>
    </xf>
    <xf numFmtId="4" fontId="2" fillId="0" borderId="19" xfId="0" applyNumberFormat="1" applyFont="1" applyBorder="1" applyAlignment="1">
      <alignment horizontal="center"/>
    </xf>
    <xf numFmtId="166" fontId="10" fillId="0" borderId="17" xfId="0" applyNumberFormat="1" applyFont="1" applyBorder="1"/>
    <xf numFmtId="166" fontId="10" fillId="0" borderId="18" xfId="0" applyNumberFormat="1" applyFont="1" applyBorder="1"/>
    <xf numFmtId="166" fontId="35" fillId="0" borderId="0" xfId="0" applyNumberFormat="1" applyFont="1"/>
    <xf numFmtId="166" fontId="34" fillId="0" borderId="0" xfId="0" applyNumberFormat="1" applyFont="1" applyAlignment="1">
      <alignment horizontal="justify" vertical="top" wrapText="1"/>
    </xf>
    <xf numFmtId="166" fontId="10" fillId="2" borderId="10" xfId="0" applyNumberFormat="1" applyFont="1" applyFill="1" applyBorder="1" applyAlignment="1">
      <alignment vertical="center"/>
    </xf>
    <xf numFmtId="166" fontId="19" fillId="0" borderId="8" xfId="0" applyNumberFormat="1" applyFont="1" applyBorder="1"/>
    <xf numFmtId="166" fontId="19" fillId="0" borderId="7" xfId="0" applyNumberFormat="1" applyFont="1" applyBorder="1"/>
    <xf numFmtId="166" fontId="10" fillId="0" borderId="0" xfId="0" applyNumberFormat="1" applyFont="1" applyAlignment="1">
      <alignment horizontal="justify" vertical="top" wrapText="1"/>
    </xf>
    <xf numFmtId="166" fontId="10" fillId="0" borderId="12" xfId="0" applyNumberFormat="1" applyFont="1" applyBorder="1" applyAlignment="1">
      <alignment vertical="center"/>
    </xf>
    <xf numFmtId="166" fontId="10" fillId="0" borderId="13" xfId="0" applyNumberFormat="1" applyFont="1" applyBorder="1" applyAlignment="1">
      <alignment vertical="center"/>
    </xf>
    <xf numFmtId="166" fontId="4" fillId="0" borderId="0" xfId="0" applyNumberFormat="1" applyFont="1"/>
    <xf numFmtId="166" fontId="10" fillId="0" borderId="17" xfId="0" applyNumberFormat="1" applyFont="1" applyBorder="1" applyAlignment="1">
      <alignment vertical="center"/>
    </xf>
    <xf numFmtId="166" fontId="10" fillId="0" borderId="18" xfId="0" applyNumberFormat="1" applyFont="1" applyBorder="1" applyAlignment="1">
      <alignment vertical="center"/>
    </xf>
    <xf numFmtId="166" fontId="10" fillId="0" borderId="0" xfId="1" applyNumberFormat="1" applyFont="1" applyAlignment="1">
      <alignment horizontal="justify" vertical="top" wrapText="1"/>
    </xf>
    <xf numFmtId="166" fontId="12" fillId="0" borderId="0" xfId="0" applyNumberFormat="1" applyFont="1" applyAlignment="1">
      <alignment horizontal="center" vertical="center" wrapText="1"/>
    </xf>
    <xf numFmtId="166" fontId="10" fillId="0" borderId="28" xfId="0" applyNumberFormat="1" applyFont="1" applyBorder="1" applyAlignment="1">
      <alignment vertical="center"/>
    </xf>
    <xf numFmtId="166" fontId="19" fillId="0" borderId="17" xfId="0" applyNumberFormat="1" applyFont="1" applyBorder="1"/>
    <xf numFmtId="166" fontId="19" fillId="0" borderId="6" xfId="0" applyNumberFormat="1" applyFont="1" applyBorder="1"/>
    <xf numFmtId="166" fontId="13" fillId="0" borderId="0" xfId="0" applyNumberFormat="1" applyFont="1" applyAlignment="1">
      <alignment horizontal="right" vertical="center"/>
    </xf>
    <xf numFmtId="14" fontId="27" fillId="0" borderId="14" xfId="3" applyNumberFormat="1" applyFont="1" applyBorder="1" applyAlignment="1">
      <alignment vertical="justify" wrapText="1"/>
    </xf>
    <xf numFmtId="0" fontId="1" fillId="0" borderId="0" xfId="3" applyFont="1"/>
    <xf numFmtId="0" fontId="28" fillId="0" borderId="14" xfId="3" applyFont="1" applyBorder="1" applyAlignment="1">
      <alignment vertical="justify" wrapText="1"/>
    </xf>
    <xf numFmtId="0" fontId="12" fillId="0" borderId="0" xfId="1" applyFont="1"/>
    <xf numFmtId="4" fontId="10" fillId="0" borderId="34" xfId="0" applyNumberFormat="1" applyFont="1" applyBorder="1" applyAlignment="1">
      <alignment horizontal="center"/>
    </xf>
    <xf numFmtId="166" fontId="10" fillId="0" borderId="33" xfId="0" applyNumberFormat="1" applyFont="1" applyBorder="1"/>
    <xf numFmtId="0" fontId="2" fillId="0" borderId="0" xfId="0" applyFont="1" applyAlignment="1">
      <alignment vertical="top"/>
    </xf>
    <xf numFmtId="166" fontId="10" fillId="0" borderId="6" xfId="0" applyNumberFormat="1" applyFont="1" applyBorder="1"/>
    <xf numFmtId="4" fontId="10" fillId="0" borderId="0" xfId="0" quotePrefix="1" applyNumberFormat="1" applyFont="1" applyAlignment="1">
      <alignment horizontal="justify" vertical="top" wrapText="1"/>
    </xf>
    <xf numFmtId="164" fontId="10" fillId="0" borderId="0" xfId="0" applyNumberFormat="1" applyFont="1" applyAlignment="1">
      <alignment horizontal="center"/>
    </xf>
    <xf numFmtId="166" fontId="10" fillId="2" borderId="0" xfId="0" applyNumberFormat="1" applyFont="1" applyFill="1"/>
    <xf numFmtId="166" fontId="10" fillId="0" borderId="32" xfId="0" applyNumberFormat="1" applyFont="1" applyBorder="1"/>
    <xf numFmtId="0" fontId="45" fillId="0" borderId="0" xfId="3" applyFont="1" applyAlignment="1">
      <alignment horizontal="justify" vertical="top" wrapText="1"/>
    </xf>
    <xf numFmtId="4" fontId="10" fillId="0" borderId="0" xfId="1" applyNumberFormat="1" applyFont="1" applyAlignment="1">
      <alignment horizontal="center"/>
    </xf>
    <xf numFmtId="4" fontId="10" fillId="0" borderId="0" xfId="1" applyNumberFormat="1" applyFont="1"/>
    <xf numFmtId="4" fontId="10" fillId="0" borderId="0" xfId="0" applyNumberFormat="1" applyFont="1" applyAlignment="1">
      <alignment vertical="center"/>
    </xf>
    <xf numFmtId="4" fontId="46" fillId="0" borderId="0" xfId="0" applyNumberFormat="1" applyFont="1" applyAlignment="1">
      <alignment horizontal="left" vertical="center"/>
    </xf>
    <xf numFmtId="4" fontId="47" fillId="0" borderId="33" xfId="0" applyNumberFormat="1" applyFont="1" applyBorder="1" applyAlignment="1">
      <alignment horizontal="left" vertical="center"/>
    </xf>
    <xf numFmtId="4" fontId="10" fillId="0" borderId="43" xfId="0" applyNumberFormat="1" applyFont="1" applyBorder="1" applyAlignment="1">
      <alignment horizontal="center"/>
    </xf>
    <xf numFmtId="4" fontId="10" fillId="0" borderId="44" xfId="0" applyNumberFormat="1" applyFont="1" applyBorder="1"/>
    <xf numFmtId="4" fontId="10" fillId="0" borderId="45" xfId="0" applyNumberFormat="1" applyFont="1" applyBorder="1"/>
    <xf numFmtId="4" fontId="10" fillId="0" borderId="14" xfId="0" applyNumberFormat="1" applyFont="1" applyBorder="1" applyAlignment="1">
      <alignment horizontal="center"/>
    </xf>
    <xf numFmtId="4" fontId="10" fillId="0" borderId="46" xfId="0" applyNumberFormat="1" applyFont="1" applyBorder="1"/>
    <xf numFmtId="4" fontId="10" fillId="0" borderId="11" xfId="0" applyNumberFormat="1" applyFont="1" applyBorder="1" applyAlignment="1">
      <alignment horizontal="center" vertical="center"/>
    </xf>
    <xf numFmtId="4" fontId="10" fillId="0" borderId="47" xfId="0" applyNumberFormat="1" applyFont="1" applyBorder="1" applyAlignment="1">
      <alignment vertical="center"/>
    </xf>
    <xf numFmtId="4" fontId="10" fillId="0" borderId="48" xfId="0" applyNumberFormat="1" applyFont="1" applyBorder="1" applyAlignment="1">
      <alignment vertical="center"/>
    </xf>
    <xf numFmtId="4" fontId="47" fillId="0" borderId="0" xfId="0" applyNumberFormat="1" applyFont="1" applyAlignment="1">
      <alignment horizontal="left" vertical="center"/>
    </xf>
    <xf numFmtId="0" fontId="2" fillId="0" borderId="0" xfId="0" applyFont="1" applyAlignment="1">
      <alignment horizontal="center"/>
    </xf>
    <xf numFmtId="4" fontId="2" fillId="0" borderId="0" xfId="0" applyNumberFormat="1" applyFont="1"/>
    <xf numFmtId="0" fontId="2" fillId="0" borderId="17" xfId="0" applyFont="1" applyBorder="1"/>
    <xf numFmtId="0" fontId="2" fillId="0" borderId="32" xfId="0" applyFont="1" applyBorder="1"/>
    <xf numFmtId="49" fontId="2" fillId="0" borderId="0" xfId="0" applyNumberFormat="1" applyFont="1" applyAlignment="1">
      <alignment horizontal="justify" vertical="top" wrapText="1"/>
    </xf>
    <xf numFmtId="0" fontId="14" fillId="0" borderId="6" xfId="3" applyFont="1" applyBorder="1" applyAlignment="1">
      <alignment horizontal="justify" vertical="top" wrapText="1"/>
    </xf>
    <xf numFmtId="49" fontId="10" fillId="0" borderId="0" xfId="0" applyNumberFormat="1" applyFont="1" applyAlignment="1">
      <alignment vertical="top"/>
    </xf>
    <xf numFmtId="4" fontId="10" fillId="0" borderId="37" xfId="0" applyNumberFormat="1" applyFont="1" applyBorder="1" applyAlignment="1">
      <alignment horizontal="center" vertical="center" wrapText="1"/>
    </xf>
    <xf numFmtId="0" fontId="8" fillId="0" borderId="0" xfId="3" applyFont="1" applyAlignment="1">
      <alignment horizontal="center"/>
    </xf>
    <xf numFmtId="166" fontId="10" fillId="0" borderId="32" xfId="0" applyNumberFormat="1" applyFont="1" applyBorder="1" applyAlignment="1">
      <alignment vertical="center"/>
    </xf>
    <xf numFmtId="4" fontId="8" fillId="0" borderId="0" xfId="3" applyNumberFormat="1" applyFont="1" applyAlignment="1">
      <alignment horizontal="center"/>
    </xf>
    <xf numFmtId="0" fontId="8" fillId="0" borderId="0" xfId="3" applyFont="1" applyAlignment="1">
      <alignment wrapText="1"/>
    </xf>
    <xf numFmtId="0" fontId="48" fillId="0" borderId="0" xfId="0" applyFont="1" applyAlignment="1">
      <alignment wrapText="1"/>
    </xf>
    <xf numFmtId="4" fontId="10" fillId="0" borderId="0" xfId="0" applyNumberFormat="1" applyFont="1" applyAlignment="1">
      <alignment wrapText="1"/>
    </xf>
    <xf numFmtId="0" fontId="16" fillId="0" borderId="0" xfId="0" applyFont="1" applyAlignment="1">
      <alignment wrapText="1"/>
    </xf>
    <xf numFmtId="0" fontId="10" fillId="0" borderId="0" xfId="1" applyFont="1" applyAlignment="1">
      <alignment wrapText="1"/>
    </xf>
    <xf numFmtId="4" fontId="46" fillId="0" borderId="0" xfId="0" applyNumberFormat="1" applyFont="1" applyAlignment="1">
      <alignment horizontal="left" vertical="center" wrapText="1"/>
    </xf>
    <xf numFmtId="0" fontId="2" fillId="0" borderId="0" xfId="0" applyFont="1" applyAlignment="1">
      <alignment wrapText="1"/>
    </xf>
    <xf numFmtId="0" fontId="10" fillId="0" borderId="0" xfId="3" applyFont="1" applyAlignment="1">
      <alignment wrapText="1"/>
    </xf>
    <xf numFmtId="0" fontId="49" fillId="0" borderId="0" xfId="3" applyFont="1"/>
    <xf numFmtId="0" fontId="31" fillId="0" borderId="14" xfId="3" applyFont="1" applyBorder="1" applyAlignment="1">
      <alignment vertical="top" wrapText="1"/>
    </xf>
    <xf numFmtId="0" fontId="50" fillId="0" borderId="6" xfId="0" applyFont="1" applyBorder="1" applyAlignment="1">
      <alignment vertical="top" wrapText="1"/>
    </xf>
    <xf numFmtId="0" fontId="50" fillId="0" borderId="6" xfId="0" applyFont="1" applyBorder="1" applyAlignment="1">
      <alignment horizontal="center" vertical="top" wrapText="1"/>
    </xf>
    <xf numFmtId="166" fontId="50" fillId="0" borderId="6" xfId="0" applyNumberFormat="1" applyFont="1" applyBorder="1" applyAlignment="1">
      <alignment horizontal="center" vertical="top" wrapText="1"/>
    </xf>
    <xf numFmtId="0" fontId="50" fillId="0" borderId="0" xfId="0" applyFont="1" applyAlignment="1">
      <alignment vertical="top" wrapText="1"/>
    </xf>
    <xf numFmtId="0" fontId="50" fillId="0" borderId="0" xfId="0" applyFont="1" applyAlignment="1">
      <alignment horizontal="justify" vertical="top" wrapText="1"/>
    </xf>
    <xf numFmtId="49" fontId="50" fillId="0" borderId="0" xfId="0" applyNumberFormat="1" applyFont="1" applyAlignment="1">
      <alignment horizontal="justify" vertical="top" wrapText="1"/>
    </xf>
    <xf numFmtId="0" fontId="50" fillId="0" borderId="6" xfId="0" applyFont="1" applyBorder="1" applyAlignment="1">
      <alignment horizontal="center" vertical="center" wrapText="1"/>
    </xf>
    <xf numFmtId="166" fontId="50" fillId="0" borderId="6" xfId="0" applyNumberFormat="1" applyFont="1" applyBorder="1" applyAlignment="1">
      <alignment horizontal="center" vertical="center" wrapText="1"/>
    </xf>
    <xf numFmtId="0" fontId="51" fillId="0" borderId="0" xfId="0" applyFont="1" applyAlignment="1">
      <alignment vertical="top" wrapText="1"/>
    </xf>
    <xf numFmtId="164" fontId="10" fillId="0" borderId="6" xfId="0" applyNumberFormat="1" applyFont="1" applyBorder="1" applyAlignment="1">
      <alignment horizontal="center"/>
    </xf>
    <xf numFmtId="166" fontId="10" fillId="2" borderId="6" xfId="0" applyNumberFormat="1" applyFont="1" applyFill="1" applyBorder="1"/>
    <xf numFmtId="4" fontId="52" fillId="0" borderId="0" xfId="0" applyNumberFormat="1" applyFont="1" applyAlignment="1">
      <alignment wrapText="1"/>
    </xf>
    <xf numFmtId="0" fontId="25" fillId="0" borderId="0" xfId="3" applyFont="1" applyAlignment="1">
      <alignment vertical="center"/>
    </xf>
    <xf numFmtId="0" fontId="25" fillId="0" borderId="0" xfId="3" applyFont="1" applyAlignment="1">
      <alignment vertical="justify"/>
    </xf>
    <xf numFmtId="0" fontId="10" fillId="0" borderId="0" xfId="0" applyFont="1" applyAlignment="1">
      <alignment horizontal="left" vertical="center" wrapText="1"/>
    </xf>
    <xf numFmtId="0" fontId="12" fillId="0" borderId="0" xfId="0" applyFont="1" applyAlignment="1">
      <alignment horizontal="left" vertical="center"/>
    </xf>
    <xf numFmtId="0" fontId="10" fillId="0" borderId="0" xfId="0" applyFont="1" applyAlignment="1">
      <alignment horizontal="left"/>
    </xf>
    <xf numFmtId="0" fontId="14" fillId="0" borderId="0" xfId="0" applyFont="1" applyAlignment="1">
      <alignment horizontal="left" vertical="center"/>
    </xf>
    <xf numFmtId="0" fontId="11" fillId="0" borderId="0" xfId="0" applyFont="1" applyAlignment="1">
      <alignment horizontal="left" vertical="center"/>
    </xf>
    <xf numFmtId="0" fontId="8" fillId="0" borderId="0" xfId="3" applyFont="1" applyAlignment="1">
      <alignment horizontal="center"/>
    </xf>
    <xf numFmtId="0" fontId="50" fillId="0" borderId="6" xfId="0" applyFont="1" applyBorder="1" applyAlignment="1">
      <alignment horizontal="left" vertical="top" wrapText="1"/>
    </xf>
    <xf numFmtId="49" fontId="10" fillId="0" borderId="0" xfId="0" applyNumberFormat="1" applyFont="1" applyAlignment="1">
      <alignment horizontal="center" vertical="top"/>
    </xf>
    <xf numFmtId="4" fontId="10" fillId="0" borderId="4" xfId="0" applyNumberFormat="1" applyFont="1" applyBorder="1" applyAlignment="1">
      <alignment horizontal="justify" vertical="top" wrapText="1"/>
    </xf>
    <xf numFmtId="4" fontId="10" fillId="0" borderId="3" xfId="0" applyNumberFormat="1" applyFont="1" applyBorder="1" applyAlignment="1">
      <alignment horizontal="justify" vertical="top" wrapText="1"/>
    </xf>
    <xf numFmtId="4" fontId="10" fillId="0" borderId="5" xfId="0" applyNumberFormat="1" applyFont="1" applyBorder="1" applyAlignment="1">
      <alignment horizontal="justify" vertical="top" wrapText="1"/>
    </xf>
    <xf numFmtId="4" fontId="10" fillId="0" borderId="24" xfId="0" applyNumberFormat="1" applyFont="1" applyBorder="1" applyAlignment="1">
      <alignment horizontal="center" vertical="center" wrapText="1"/>
    </xf>
    <xf numFmtId="4" fontId="19" fillId="0" borderId="7" xfId="0" applyNumberFormat="1" applyFont="1" applyBorder="1" applyAlignment="1">
      <alignment horizontal="right"/>
    </xf>
    <xf numFmtId="4" fontId="19" fillId="0" borderId="8" xfId="0" applyNumberFormat="1" applyFont="1" applyBorder="1" applyAlignment="1">
      <alignment horizontal="right"/>
    </xf>
    <xf numFmtId="4" fontId="19" fillId="0" borderId="9" xfId="0" applyNumberFormat="1" applyFont="1" applyBorder="1" applyAlignment="1">
      <alignment horizontal="right"/>
    </xf>
    <xf numFmtId="4" fontId="10" fillId="0" borderId="21" xfId="0" applyNumberFormat="1" applyFont="1" applyBorder="1" applyAlignment="1">
      <alignment horizontal="center" vertical="center" wrapText="1"/>
    </xf>
    <xf numFmtId="4" fontId="10" fillId="0" borderId="1" xfId="0" applyNumberFormat="1" applyFont="1" applyBorder="1" applyAlignment="1">
      <alignment horizontal="center" vertical="center" wrapText="1"/>
    </xf>
    <xf numFmtId="4" fontId="10" fillId="0" borderId="2" xfId="0" applyNumberFormat="1" applyFont="1" applyBorder="1" applyAlignment="1">
      <alignment horizontal="left" vertical="center" wrapText="1"/>
    </xf>
    <xf numFmtId="4" fontId="10" fillId="0" borderId="25" xfId="0" applyNumberFormat="1" applyFont="1" applyBorder="1" applyAlignment="1">
      <alignment horizontal="justify" vertical="top" wrapText="1"/>
    </xf>
    <xf numFmtId="4" fontId="10" fillId="0" borderId="26" xfId="0" applyNumberFormat="1" applyFont="1" applyBorder="1" applyAlignment="1">
      <alignment horizontal="justify" vertical="top" wrapText="1"/>
    </xf>
    <xf numFmtId="4" fontId="10" fillId="0" borderId="27" xfId="0" applyNumberFormat="1" applyFont="1" applyBorder="1" applyAlignment="1">
      <alignment horizontal="justify" vertical="top" wrapText="1"/>
    </xf>
    <xf numFmtId="0" fontId="12" fillId="0" borderId="0" xfId="1" applyFont="1" applyAlignment="1">
      <alignment horizontal="center"/>
    </xf>
    <xf numFmtId="4" fontId="10" fillId="0" borderId="0" xfId="0" applyNumberFormat="1" applyFont="1" applyAlignment="1">
      <alignment horizontal="justify" vertical="top" wrapText="1"/>
    </xf>
    <xf numFmtId="4" fontId="10" fillId="0" borderId="2" xfId="0" applyNumberFormat="1" applyFont="1" applyBorder="1" applyAlignment="1">
      <alignment horizontal="center" vertical="center" wrapText="1"/>
    </xf>
    <xf numFmtId="4" fontId="12" fillId="0" borderId="0" xfId="0" applyNumberFormat="1" applyFont="1" applyAlignment="1">
      <alignment vertical="top" wrapText="1"/>
    </xf>
    <xf numFmtId="4" fontId="42" fillId="0" borderId="4" xfId="0" applyNumberFormat="1" applyFont="1" applyBorder="1" applyAlignment="1">
      <alignment horizontal="justify" vertical="top" wrapText="1"/>
    </xf>
    <xf numFmtId="4" fontId="42" fillId="0" borderId="3" xfId="0" applyNumberFormat="1" applyFont="1" applyBorder="1" applyAlignment="1">
      <alignment horizontal="justify" vertical="top" wrapText="1"/>
    </xf>
    <xf numFmtId="4" fontId="42" fillId="0" borderId="5" xfId="0" applyNumberFormat="1" applyFont="1" applyBorder="1" applyAlignment="1">
      <alignment horizontal="justify" vertical="top" wrapText="1"/>
    </xf>
    <xf numFmtId="4" fontId="10" fillId="0" borderId="21" xfId="0" applyNumberFormat="1" applyFont="1" applyBorder="1" applyAlignment="1">
      <alignment horizontal="left" vertical="center" wrapText="1"/>
    </xf>
    <xf numFmtId="4" fontId="10" fillId="0" borderId="26" xfId="0" applyNumberFormat="1" applyFont="1" applyBorder="1" applyAlignment="1">
      <alignment horizontal="left" vertical="center" wrapText="1"/>
    </xf>
    <xf numFmtId="4" fontId="10" fillId="0" borderId="26" xfId="0" applyNumberFormat="1" applyFont="1" applyBorder="1" applyAlignment="1">
      <alignment horizontal="center" vertical="center" wrapText="1"/>
    </xf>
    <xf numFmtId="4" fontId="10" fillId="0" borderId="29" xfId="0" quotePrefix="1" applyNumberFormat="1" applyFont="1" applyBorder="1" applyAlignment="1">
      <alignment horizontal="justify" vertical="top" wrapText="1"/>
    </xf>
    <xf numFmtId="4" fontId="10" fillId="0" borderId="30" xfId="0" applyNumberFormat="1" applyFont="1" applyBorder="1" applyAlignment="1">
      <alignment horizontal="justify" vertical="top" wrapText="1"/>
    </xf>
    <xf numFmtId="4" fontId="10" fillId="0" borderId="31" xfId="0" applyNumberFormat="1" applyFont="1" applyBorder="1" applyAlignment="1">
      <alignment horizontal="justify" vertical="top" wrapText="1"/>
    </xf>
    <xf numFmtId="4" fontId="10" fillId="0" borderId="25" xfId="0" quotePrefix="1" applyNumberFormat="1" applyFont="1" applyBorder="1" applyAlignment="1">
      <alignment horizontal="justify" vertical="top" wrapText="1"/>
    </xf>
    <xf numFmtId="4" fontId="10" fillId="0" borderId="19" xfId="0" quotePrefix="1" applyNumberFormat="1" applyFont="1" applyBorder="1" applyAlignment="1">
      <alignment horizontal="justify" vertical="top" wrapText="1"/>
    </xf>
    <xf numFmtId="4" fontId="10" fillId="0" borderId="23" xfId="0" quotePrefix="1" applyNumberFormat="1" applyFont="1" applyBorder="1" applyAlignment="1">
      <alignment horizontal="justify" vertical="top" wrapText="1"/>
    </xf>
    <xf numFmtId="4" fontId="10" fillId="0" borderId="32" xfId="0" quotePrefix="1" applyNumberFormat="1" applyFont="1" applyBorder="1" applyAlignment="1">
      <alignment horizontal="justify" vertical="top" wrapText="1"/>
    </xf>
    <xf numFmtId="4" fontId="10" fillId="0" borderId="36" xfId="0" applyNumberFormat="1" applyFont="1" applyBorder="1" applyAlignment="1">
      <alignment horizontal="justify" vertical="top" wrapText="1"/>
    </xf>
    <xf numFmtId="4" fontId="10" fillId="0" borderId="37" xfId="0" applyNumberFormat="1" applyFont="1" applyBorder="1" applyAlignment="1">
      <alignment horizontal="justify" vertical="top" wrapText="1"/>
    </xf>
    <xf numFmtId="4" fontId="10" fillId="0" borderId="38" xfId="0" applyNumberFormat="1" applyFont="1" applyBorder="1" applyAlignment="1">
      <alignment horizontal="justify" vertical="top" wrapText="1"/>
    </xf>
    <xf numFmtId="166" fontId="19" fillId="0" borderId="7" xfId="0" applyNumberFormat="1" applyFont="1" applyBorder="1" applyAlignment="1">
      <alignment horizontal="right"/>
    </xf>
    <xf numFmtId="166" fontId="19" fillId="0" borderId="8" xfId="0" applyNumberFormat="1" applyFont="1" applyBorder="1" applyAlignment="1">
      <alignment horizontal="right"/>
    </xf>
    <xf numFmtId="166" fontId="19" fillId="0" borderId="9" xfId="0" applyNumberFormat="1" applyFont="1" applyBorder="1" applyAlignment="1">
      <alignment horizontal="right"/>
    </xf>
    <xf numFmtId="4" fontId="10" fillId="0" borderId="20" xfId="0" applyNumberFormat="1" applyFont="1" applyBorder="1" applyAlignment="1">
      <alignment horizontal="justify" vertical="top" wrapText="1"/>
    </xf>
    <xf numFmtId="4" fontId="10" fillId="0" borderId="21" xfId="0" applyNumberFormat="1" applyFont="1" applyBorder="1" applyAlignment="1">
      <alignment horizontal="justify" vertical="top" wrapText="1"/>
    </xf>
    <xf numFmtId="4" fontId="10" fillId="0" borderId="22" xfId="0" applyNumberFormat="1" applyFont="1" applyBorder="1" applyAlignment="1">
      <alignment horizontal="justify" vertical="top" wrapText="1"/>
    </xf>
    <xf numFmtId="0" fontId="39" fillId="0" borderId="6" xfId="0" applyFont="1" applyBorder="1" applyAlignment="1">
      <alignment horizontal="justify" vertical="top" wrapText="1"/>
    </xf>
    <xf numFmtId="4" fontId="12" fillId="0" borderId="39" xfId="0" applyNumberFormat="1" applyFont="1" applyBorder="1" applyAlignment="1">
      <alignment horizontal="left" vertical="center" wrapText="1"/>
    </xf>
    <xf numFmtId="4" fontId="12" fillId="0" borderId="1" xfId="0" applyNumberFormat="1" applyFont="1" applyBorder="1" applyAlignment="1">
      <alignment horizontal="left" vertical="center" wrapText="1"/>
    </xf>
    <xf numFmtId="4" fontId="12" fillId="0" borderId="35" xfId="0" applyNumberFormat="1" applyFont="1" applyBorder="1" applyAlignment="1">
      <alignment horizontal="left" vertical="center" wrapText="1"/>
    </xf>
    <xf numFmtId="4" fontId="12" fillId="0" borderId="40" xfId="0" applyNumberFormat="1" applyFont="1" applyBorder="1" applyAlignment="1">
      <alignment horizontal="left" vertical="center" wrapText="1"/>
    </xf>
    <xf numFmtId="0" fontId="39" fillId="0" borderId="0" xfId="0" applyFont="1" applyAlignment="1">
      <alignment horizontal="justify" vertical="top"/>
    </xf>
    <xf numFmtId="4" fontId="46" fillId="0" borderId="0" xfId="0" applyNumberFormat="1" applyFont="1" applyAlignment="1">
      <alignment horizontal="left" vertical="center"/>
    </xf>
    <xf numFmtId="4" fontId="19" fillId="0" borderId="17" xfId="0" applyNumberFormat="1" applyFont="1" applyBorder="1" applyAlignment="1">
      <alignment horizontal="right"/>
    </xf>
    <xf numFmtId="4" fontId="10" fillId="0" borderId="6" xfId="0" applyNumberFormat="1" applyFont="1" applyBorder="1" applyAlignment="1">
      <alignment horizontal="justify" vertical="top" wrapText="1"/>
    </xf>
    <xf numFmtId="4" fontId="47" fillId="0" borderId="6" xfId="0" applyNumberFormat="1" applyFont="1" applyBorder="1" applyAlignment="1">
      <alignment horizontal="left" vertical="center"/>
    </xf>
    <xf numFmtId="4" fontId="10" fillId="0" borderId="41" xfId="0" applyNumberFormat="1" applyFont="1" applyBorder="1" applyAlignment="1">
      <alignment horizontal="justify" vertical="top" wrapText="1"/>
    </xf>
    <xf numFmtId="4" fontId="10" fillId="0" borderId="33" xfId="0" applyNumberFormat="1" applyFont="1" applyBorder="1" applyAlignment="1">
      <alignment horizontal="justify" vertical="top" wrapText="1"/>
    </xf>
    <xf numFmtId="4" fontId="10" fillId="0" borderId="42" xfId="0" applyNumberFormat="1" applyFont="1" applyBorder="1" applyAlignment="1">
      <alignment horizontal="justify" vertical="top" wrapText="1"/>
    </xf>
  </cellXfs>
  <cellStyles count="11">
    <cellStyle name="Navadno 5" xfId="6" xr:uid="{00000000-0005-0000-0000-000000000000}"/>
    <cellStyle name="Navadno_List1" xfId="7" xr:uid="{00000000-0005-0000-0000-000001000000}"/>
    <cellStyle name="Normal 2" xfId="1" xr:uid="{00000000-0005-0000-0000-000003000000}"/>
    <cellStyle name="Normal 2 2" xfId="8" xr:uid="{00000000-0005-0000-0000-000004000000}"/>
    <cellStyle name="Normal 3" xfId="3" xr:uid="{00000000-0005-0000-0000-000005000000}"/>
    <cellStyle name="Normal 4" xfId="5" xr:uid="{00000000-0005-0000-0000-000006000000}"/>
    <cellStyle name="Normal_ZADAR_trosk_GRA_OBRT-BANKA" xfId="2" xr:uid="{00000000-0005-0000-0000-000007000000}"/>
    <cellStyle name="Normalno" xfId="0" builtinId="0"/>
    <cellStyle name="Obično 2" xfId="4" xr:uid="{00000000-0005-0000-0000-000008000000}"/>
    <cellStyle name="Obično_DOM POREC-elektroinstalacija" xfId="10" xr:uid="{00000000-0005-0000-0000-000009000000}"/>
    <cellStyle name="Style 1" xfId="9" xr:uid="{00000000-0005-0000-0000-00000A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56030</xdr:colOff>
      <xdr:row>2</xdr:row>
      <xdr:rowOff>0</xdr:rowOff>
    </xdr:from>
    <xdr:to>
      <xdr:col>2</xdr:col>
      <xdr:colOff>2801471</xdr:colOff>
      <xdr:row>5</xdr:row>
      <xdr:rowOff>67235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37280" y="381000"/>
          <a:ext cx="2745441" cy="5530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irko\share%20mb\TROSKOVNICI\Vukovar\EKO%20ETNO%20ADICA\ARH%20TROSKOVNI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irko\share%20mb\TROSKOVNICI\VIROVITICA\OB%20VIROVITICA%20ARH_T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oskovnik"/>
      <sheetName val="Katalog prostora"/>
      <sheetName val="Sheet2"/>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oskovnik"/>
      <sheetName val="Sheet2"/>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3"/>
  <sheetViews>
    <sheetView view="pageBreakPreview" topLeftCell="A7" zoomScaleNormal="100" zoomScaleSheetLayoutView="100" workbookViewId="0">
      <selection activeCell="E8" sqref="E8"/>
    </sheetView>
  </sheetViews>
  <sheetFormatPr defaultRowHeight="15"/>
  <cols>
    <col min="1" max="1" width="20" style="67" customWidth="1"/>
    <col min="2" max="2" width="15.7109375" style="67" customWidth="1"/>
    <col min="3" max="3" width="69.140625" style="67" customWidth="1"/>
    <col min="4" max="4" width="19.85546875" style="67" customWidth="1"/>
    <col min="5" max="5" width="17.7109375" style="67" customWidth="1"/>
    <col min="6" max="16384" width="9.140625" style="67"/>
  </cols>
  <sheetData>
    <row r="1" spans="1:5">
      <c r="E1" s="217"/>
    </row>
    <row r="3" spans="1:5" s="29" customFormat="1" ht="12.75">
      <c r="A3" s="29" t="s">
        <v>31</v>
      </c>
    </row>
    <row r="4" spans="1:5" s="29" customFormat="1" ht="12.75">
      <c r="C4" s="66"/>
    </row>
    <row r="5" spans="1:5" s="29" customFormat="1" ht="12.75">
      <c r="C5" s="66"/>
    </row>
    <row r="6" spans="1:5" s="29" customFormat="1" ht="12.75">
      <c r="C6" s="66"/>
    </row>
    <row r="7" spans="1:5" s="29" customFormat="1" ht="12.75">
      <c r="C7" s="66" t="s">
        <v>32</v>
      </c>
    </row>
    <row r="8" spans="1:5" s="29" customFormat="1" ht="95.25" customHeight="1">
      <c r="C8" s="66"/>
    </row>
    <row r="9" spans="1:5" s="29" customFormat="1" ht="101.25" customHeight="1">
      <c r="A9" s="232" t="s">
        <v>33</v>
      </c>
      <c r="B9" s="232"/>
      <c r="C9" s="218" t="s">
        <v>131</v>
      </c>
    </row>
    <row r="10" spans="1:5" s="29" customFormat="1" ht="36">
      <c r="A10" s="232" t="s">
        <v>34</v>
      </c>
      <c r="B10" s="232"/>
      <c r="C10" s="173" t="s">
        <v>61</v>
      </c>
    </row>
    <row r="11" spans="1:5" s="29" customFormat="1" ht="36">
      <c r="A11" s="46"/>
      <c r="B11" s="46"/>
      <c r="C11" s="173" t="s">
        <v>62</v>
      </c>
    </row>
    <row r="12" spans="1:5" s="29" customFormat="1" ht="16.5">
      <c r="A12" s="232"/>
      <c r="B12" s="232"/>
      <c r="C12" s="30"/>
    </row>
    <row r="13" spans="1:5" s="29" customFormat="1" ht="61.5" customHeight="1">
      <c r="A13" s="232" t="s">
        <v>42</v>
      </c>
      <c r="B13" s="232"/>
      <c r="C13" s="31" t="s">
        <v>43</v>
      </c>
    </row>
    <row r="14" spans="1:5" s="29" customFormat="1" ht="30.75" customHeight="1">
      <c r="A14" s="46"/>
      <c r="B14" s="46"/>
      <c r="C14" s="32"/>
    </row>
    <row r="15" spans="1:5" s="29" customFormat="1" ht="20.25">
      <c r="A15" s="232" t="s">
        <v>35</v>
      </c>
      <c r="B15" s="232"/>
      <c r="C15" s="33" t="s">
        <v>63</v>
      </c>
    </row>
    <row r="16" spans="1:5" s="29" customFormat="1" ht="58.5" customHeight="1">
      <c r="A16" s="46"/>
      <c r="B16" s="46"/>
      <c r="C16" s="33"/>
    </row>
    <row r="17" spans="1:3" s="29" customFormat="1" ht="18">
      <c r="A17" s="232" t="s">
        <v>36</v>
      </c>
      <c r="B17" s="232"/>
      <c r="C17" s="171"/>
    </row>
    <row r="18" spans="1:3" s="29" customFormat="1" ht="16.5" customHeight="1">
      <c r="A18" s="46"/>
      <c r="B18" s="46"/>
      <c r="C18" s="32"/>
    </row>
    <row r="19" spans="1:3" s="29" customFormat="1" ht="16.5">
      <c r="A19" s="231" t="s">
        <v>37</v>
      </c>
      <c r="B19" s="231"/>
      <c r="C19" s="30" t="s">
        <v>38</v>
      </c>
    </row>
    <row r="20" spans="1:3" s="29" customFormat="1" ht="66" customHeight="1">
      <c r="A20" s="46"/>
      <c r="B20" s="46"/>
      <c r="C20" s="30"/>
    </row>
    <row r="21" spans="1:3" s="29" customFormat="1" ht="16.5">
      <c r="A21" s="232" t="s">
        <v>39</v>
      </c>
      <c r="B21" s="232"/>
      <c r="C21" s="34"/>
    </row>
    <row r="22" spans="1:3" s="29" customFormat="1" ht="1.5" customHeight="1">
      <c r="A22" s="232"/>
      <c r="B22" s="232"/>
      <c r="C22" s="34"/>
    </row>
    <row r="23" spans="1:3" s="29" customFormat="1" ht="36.75" hidden="1" customHeight="1">
      <c r="A23" s="232"/>
      <c r="B23" s="232"/>
      <c r="C23" s="30"/>
    </row>
    <row r="24" spans="1:3" s="29" customFormat="1" ht="11.25" customHeight="1">
      <c r="A24" s="46"/>
      <c r="B24" s="46"/>
      <c r="C24" s="30"/>
    </row>
    <row r="25" spans="1:3" s="29" customFormat="1" ht="16.5">
      <c r="A25" s="232" t="s">
        <v>40</v>
      </c>
      <c r="B25" s="232"/>
      <c r="C25" s="30" t="s">
        <v>41</v>
      </c>
    </row>
    <row r="26" spans="1:3" s="29" customFormat="1" ht="12.75">
      <c r="C26" s="32"/>
    </row>
    <row r="27" spans="1:3" s="29" customFormat="1" ht="12.75">
      <c r="C27" s="32"/>
    </row>
    <row r="28" spans="1:3" s="29" customFormat="1" ht="12.75">
      <c r="C28" s="32"/>
    </row>
    <row r="29" spans="1:3" s="29" customFormat="1" ht="12.75">
      <c r="C29" s="32"/>
    </row>
    <row r="30" spans="1:3" s="29" customFormat="1" ht="12.75">
      <c r="C30" s="66"/>
    </row>
    <row r="31" spans="1:3" s="29" customFormat="1" ht="15.75">
      <c r="C31" s="113" t="s">
        <v>64</v>
      </c>
    </row>
    <row r="42" spans="9:9">
      <c r="I42" s="172"/>
    </row>
    <row r="43" spans="9:9">
      <c r="I43" s="172"/>
    </row>
  </sheetData>
  <mergeCells count="9">
    <mergeCell ref="A19:B19"/>
    <mergeCell ref="A21:B23"/>
    <mergeCell ref="A25:B25"/>
    <mergeCell ref="A9:B9"/>
    <mergeCell ref="A10:B10"/>
    <mergeCell ref="A12:B12"/>
    <mergeCell ref="A13:B13"/>
    <mergeCell ref="A15:B15"/>
    <mergeCell ref="A17:B17"/>
  </mergeCells>
  <pageMargins left="0.7" right="0.7" top="0.75" bottom="0.75" header="0.3" footer="0.3"/>
  <pageSetup paperSize="9" scale="7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26"/>
  <sheetViews>
    <sheetView showZeros="0" view="pageBreakPreview" topLeftCell="A5" zoomScaleNormal="100" zoomScaleSheetLayoutView="100" zoomScalePageLayoutView="130" workbookViewId="0">
      <selection activeCell="I21" sqref="I21"/>
    </sheetView>
  </sheetViews>
  <sheetFormatPr defaultRowHeight="13.5"/>
  <cols>
    <col min="1" max="1" width="6.140625" style="28" customWidth="1"/>
    <col min="2" max="5" width="9.140625" style="28"/>
    <col min="6" max="6" width="6.42578125" style="28" customWidth="1"/>
    <col min="7" max="7" width="1.85546875" style="28" customWidth="1"/>
    <col min="8" max="8" width="7.5703125" style="28" customWidth="1"/>
    <col min="9" max="9" width="8.7109375" style="28" customWidth="1"/>
    <col min="10" max="10" width="10.42578125" style="147" customWidth="1"/>
    <col min="11" max="11" width="10.7109375" style="147" bestFit="1" customWidth="1"/>
    <col min="12" max="12" width="0" style="28" hidden="1" customWidth="1"/>
    <col min="13" max="13" width="9.140625" style="28"/>
    <col min="14" max="14" width="35.85546875" style="212" customWidth="1"/>
    <col min="15" max="20" width="9.140625" style="28"/>
    <col min="21" max="21" width="39.7109375" style="69" hidden="1" customWidth="1"/>
    <col min="22" max="16384" width="9.140625" style="28"/>
  </cols>
  <sheetData>
    <row r="1" spans="1:21">
      <c r="N1" s="230"/>
    </row>
    <row r="2" spans="1:21" s="222" customFormat="1" ht="40.5">
      <c r="A2" s="219" t="s">
        <v>132</v>
      </c>
      <c r="B2" s="239" t="s">
        <v>133</v>
      </c>
      <c r="C2" s="239"/>
      <c r="D2" s="239"/>
      <c r="E2" s="239"/>
      <c r="F2" s="239"/>
      <c r="G2" s="219"/>
      <c r="H2" s="220" t="s">
        <v>134</v>
      </c>
      <c r="I2" s="220" t="s">
        <v>135</v>
      </c>
      <c r="J2" s="221" t="s">
        <v>136</v>
      </c>
      <c r="K2" s="221" t="s">
        <v>137</v>
      </c>
      <c r="N2" s="230"/>
      <c r="Q2" s="223"/>
      <c r="U2" s="224"/>
    </row>
    <row r="3" spans="1:21" s="4" customFormat="1">
      <c r="A3" s="2" t="s">
        <v>7</v>
      </c>
      <c r="B3" s="254" t="s">
        <v>15</v>
      </c>
      <c r="C3" s="254"/>
      <c r="D3" s="254"/>
      <c r="E3" s="254"/>
      <c r="F3" s="1"/>
      <c r="G3" s="1"/>
      <c r="H3" s="1"/>
      <c r="I3" s="3"/>
      <c r="J3" s="132"/>
      <c r="K3" s="132"/>
      <c r="L3" s="1"/>
      <c r="M3" s="1"/>
      <c r="N3" s="213"/>
      <c r="O3" s="1"/>
      <c r="P3" s="1"/>
      <c r="Q3" s="1"/>
      <c r="R3" s="1"/>
      <c r="U3" s="19"/>
    </row>
    <row r="4" spans="1:21" s="4" customFormat="1">
      <c r="A4" s="5"/>
      <c r="B4" s="6"/>
      <c r="I4" s="7"/>
      <c r="J4" s="139"/>
      <c r="K4" s="139"/>
      <c r="N4" s="230"/>
      <c r="U4" s="19">
        <f t="shared" ref="U4:U9" si="0">B4</f>
        <v>0</v>
      </c>
    </row>
    <row r="5" spans="1:21" s="4" customFormat="1" ht="57" customHeight="1">
      <c r="A5" s="5"/>
      <c r="B5" s="285" t="s">
        <v>52</v>
      </c>
      <c r="C5" s="285"/>
      <c r="D5" s="285"/>
      <c r="E5" s="285"/>
      <c r="F5" s="285"/>
      <c r="I5" s="7"/>
      <c r="J5" s="139"/>
      <c r="K5" s="139"/>
      <c r="N5" s="211"/>
      <c r="U5" s="19"/>
    </row>
    <row r="6" spans="1:21" s="4" customFormat="1" ht="57" customHeight="1">
      <c r="A6" s="5"/>
      <c r="B6" s="285" t="s">
        <v>53</v>
      </c>
      <c r="C6" s="285"/>
      <c r="D6" s="285"/>
      <c r="E6" s="285"/>
      <c r="F6" s="285"/>
      <c r="I6" s="7"/>
      <c r="J6" s="139"/>
      <c r="K6" s="139"/>
      <c r="N6" s="211"/>
      <c r="U6" s="19"/>
    </row>
    <row r="7" spans="1:21" s="4" customFormat="1">
      <c r="A7" s="5"/>
      <c r="B7" s="6"/>
      <c r="I7" s="7"/>
      <c r="J7" s="139"/>
      <c r="K7" s="139"/>
      <c r="N7" s="211"/>
      <c r="U7" s="19"/>
    </row>
    <row r="8" spans="1:21" s="4" customFormat="1">
      <c r="A8" s="5"/>
      <c r="B8" s="6"/>
      <c r="I8" s="7"/>
      <c r="J8" s="139"/>
      <c r="K8" s="139"/>
      <c r="N8" s="211"/>
      <c r="U8" s="19"/>
    </row>
    <row r="9" spans="1:21" s="4" customFormat="1">
      <c r="A9" s="10"/>
      <c r="B9" s="11"/>
      <c r="C9" s="27"/>
      <c r="D9" s="27"/>
      <c r="E9" s="27"/>
      <c r="F9" s="27"/>
      <c r="G9" s="27"/>
      <c r="H9" s="12"/>
      <c r="I9" s="12"/>
      <c r="J9" s="142"/>
      <c r="K9" s="142"/>
      <c r="N9" s="211"/>
      <c r="U9" s="19">
        <f t="shared" si="0"/>
        <v>0</v>
      </c>
    </row>
    <row r="10" spans="1:21" s="4" customFormat="1">
      <c r="A10" s="15"/>
      <c r="B10" s="55"/>
      <c r="C10" s="55"/>
      <c r="D10" s="55"/>
      <c r="E10" s="55"/>
      <c r="F10" s="55"/>
      <c r="G10" s="55"/>
      <c r="H10" s="16"/>
      <c r="I10" s="103"/>
      <c r="J10" s="163"/>
      <c r="K10" s="164"/>
      <c r="N10" s="211"/>
      <c r="U10" s="19"/>
    </row>
    <row r="11" spans="1:21" s="4" customFormat="1" ht="111.75" customHeight="1">
      <c r="A11" s="13" t="s">
        <v>19</v>
      </c>
      <c r="B11" s="241" t="s">
        <v>145</v>
      </c>
      <c r="C11" s="242"/>
      <c r="D11" s="242"/>
      <c r="E11" s="242"/>
      <c r="F11" s="243"/>
      <c r="G11" s="52"/>
      <c r="I11" s="14"/>
      <c r="J11" s="143"/>
      <c r="K11" s="144"/>
      <c r="N11" s="211"/>
      <c r="U11" s="19" t="str">
        <f>B11</f>
        <v>Bojanje stropova (rad na visini cca 7 metara) i zidova  unutrašnjom poludisperzivnom bojom za unutarnje radove. Impregnacija je u cijeni stavke. Ton boje iz RAL karte RAL 6010 ili jednakovrijedan ____________________. Pripremanje podloge /gletanje/ za bojanje zidova  obuhvaćeno u drugim stavkama. Radna skela u cijeni stavke.</v>
      </c>
    </row>
    <row r="12" spans="1:21" s="4" customFormat="1" ht="15.75" customHeight="1">
      <c r="A12" s="13"/>
      <c r="B12" s="277" t="s">
        <v>89</v>
      </c>
      <c r="C12" s="278"/>
      <c r="D12" s="278"/>
      <c r="E12" s="278"/>
      <c r="F12" s="279"/>
      <c r="G12" s="55"/>
      <c r="H12" s="16" t="s">
        <v>9</v>
      </c>
      <c r="I12" s="22">
        <v>80</v>
      </c>
      <c r="J12" s="160"/>
      <c r="K12" s="161">
        <f t="shared" ref="K12:K13" si="1">I12*J12</f>
        <v>0</v>
      </c>
      <c r="N12" s="211"/>
    </row>
    <row r="13" spans="1:21" ht="15.75">
      <c r="A13" s="39"/>
      <c r="B13" s="101" t="s">
        <v>126</v>
      </c>
      <c r="H13" s="16" t="s">
        <v>9</v>
      </c>
      <c r="I13" s="22">
        <v>55</v>
      </c>
      <c r="J13" s="160"/>
      <c r="K13" s="161">
        <f t="shared" si="1"/>
        <v>0</v>
      </c>
      <c r="U13" s="28"/>
    </row>
    <row r="14" spans="1:21" ht="15.75">
      <c r="A14" s="39"/>
      <c r="B14" s="101" t="s">
        <v>127</v>
      </c>
      <c r="H14" s="16" t="s">
        <v>9</v>
      </c>
      <c r="I14" s="22">
        <v>200</v>
      </c>
      <c r="J14" s="160"/>
      <c r="K14" s="161">
        <f t="shared" ref="K14" si="2">I14*J14</f>
        <v>0</v>
      </c>
      <c r="U14" s="28"/>
    </row>
    <row r="15" spans="1:21">
      <c r="A15" s="39"/>
      <c r="B15" s="101"/>
      <c r="H15" s="16"/>
      <c r="I15" s="103"/>
      <c r="J15" s="163"/>
      <c r="K15" s="207"/>
      <c r="U15" s="28"/>
    </row>
    <row r="16" spans="1:21" s="4" customFormat="1">
      <c r="A16" s="15"/>
      <c r="B16" s="55"/>
      <c r="C16" s="55"/>
      <c r="D16" s="55"/>
      <c r="E16" s="55"/>
      <c r="F16" s="55"/>
      <c r="G16" s="55"/>
      <c r="H16" s="16"/>
      <c r="I16" s="103"/>
      <c r="J16" s="163"/>
      <c r="K16" s="164"/>
      <c r="N16" s="211"/>
      <c r="U16" s="19"/>
    </row>
    <row r="17" spans="1:21" s="4" customFormat="1" ht="77.25" customHeight="1">
      <c r="A17" s="13" t="s">
        <v>20</v>
      </c>
      <c r="B17" s="241" t="s">
        <v>99</v>
      </c>
      <c r="C17" s="242"/>
      <c r="D17" s="242"/>
      <c r="E17" s="242"/>
      <c r="F17" s="243"/>
      <c r="G17" s="52"/>
      <c r="I17" s="14"/>
      <c r="J17" s="143"/>
      <c r="K17" s="144"/>
      <c r="N17" s="211"/>
      <c r="U17" s="19" t="str">
        <f>B17</f>
        <v>Obrada špaleta vrata nakon ugradnje stolarije postavom GK ploča ili geltanje špaleta s ugradnjom kutnika uključivo soboslikarsko bojanje špaleta i spoja sa zidom do potpune gotovosti.</v>
      </c>
    </row>
    <row r="18" spans="1:21" s="4" customFormat="1" ht="15.75" customHeight="1">
      <c r="A18" s="13"/>
      <c r="B18" s="277"/>
      <c r="C18" s="278"/>
      <c r="D18" s="278"/>
      <c r="E18" s="278"/>
      <c r="F18" s="279"/>
      <c r="G18" s="55"/>
      <c r="H18" s="16" t="s">
        <v>12</v>
      </c>
      <c r="I18" s="22">
        <v>19</v>
      </c>
      <c r="J18" s="160"/>
      <c r="K18" s="161">
        <f t="shared" ref="K18" si="3">I18*J18</f>
        <v>0</v>
      </c>
      <c r="N18" s="211"/>
    </row>
    <row r="19" spans="1:21">
      <c r="A19" s="39"/>
      <c r="B19" s="101"/>
      <c r="H19" s="16"/>
      <c r="I19" s="22"/>
      <c r="J19" s="160"/>
      <c r="K19" s="161"/>
      <c r="U19" s="28"/>
    </row>
    <row r="20" spans="1:21" ht="17.25">
      <c r="B20" s="110" t="s">
        <v>16</v>
      </c>
      <c r="C20" s="107"/>
      <c r="D20" s="107"/>
      <c r="E20" s="107"/>
      <c r="F20" s="108"/>
      <c r="I20" s="245">
        <f>SUM(K9:K19)</f>
        <v>0</v>
      </c>
      <c r="J20" s="246"/>
      <c r="K20" s="247"/>
      <c r="N20" s="215"/>
      <c r="U20" s="19" t="str">
        <f t="shared" ref="U20:U26" si="4">B20</f>
        <v>SOBOSLIKARSKI  RADOVI UKUPNO</v>
      </c>
    </row>
    <row r="21" spans="1:21">
      <c r="U21" s="19">
        <f t="shared" si="4"/>
        <v>0</v>
      </c>
    </row>
    <row r="22" spans="1:21">
      <c r="M22" s="101"/>
      <c r="P22" s="70"/>
      <c r="U22" s="19">
        <f t="shared" si="4"/>
        <v>0</v>
      </c>
    </row>
    <row r="23" spans="1:21">
      <c r="B23" s="101"/>
      <c r="O23" s="71"/>
      <c r="P23" s="70"/>
      <c r="U23" s="19">
        <f t="shared" si="4"/>
        <v>0</v>
      </c>
    </row>
    <row r="24" spans="1:21">
      <c r="O24" s="71"/>
      <c r="P24" s="70"/>
      <c r="U24" s="19">
        <f t="shared" si="4"/>
        <v>0</v>
      </c>
    </row>
    <row r="25" spans="1:21">
      <c r="P25" s="70"/>
      <c r="U25" s="19">
        <f t="shared" si="4"/>
        <v>0</v>
      </c>
    </row>
    <row r="26" spans="1:21">
      <c r="U26" s="19">
        <f t="shared" si="4"/>
        <v>0</v>
      </c>
    </row>
  </sheetData>
  <mergeCells count="9">
    <mergeCell ref="B2:F2"/>
    <mergeCell ref="B3:E3"/>
    <mergeCell ref="B11:F11"/>
    <mergeCell ref="B5:F5"/>
    <mergeCell ref="I20:K20"/>
    <mergeCell ref="B6:F6"/>
    <mergeCell ref="B12:F12"/>
    <mergeCell ref="B17:F17"/>
    <mergeCell ref="B18:F18"/>
  </mergeCells>
  <pageMargins left="0.86614173228346458" right="0.39370078740157483" top="0.61023622047244097" bottom="0.55118110236220474" header="0.31496062992125984" footer="0.31496062992125984"/>
  <pageSetup paperSize="9" orientation="portrait" r:id="rId1"/>
  <headerFooter differentFirst="1">
    <oddHeader>&amp;C&amp;"Century Gothic,Regular"&amp;8&amp;F</oddHeader>
    <oddFooter>&amp;L&amp;"Century Gothic,Regular"&amp;A&amp;R&amp;"Century Gothic,Regular"&amp;P od &amp;N</oddFooter>
    <firstHeader>&amp;C&amp;F</firstHeader>
    <firstFooter>&amp;L&amp;A&amp;R&amp;P od &amp;N</first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9ECB6-9599-4F26-B7F4-D9460CB18794}">
  <dimension ref="A1:U20"/>
  <sheetViews>
    <sheetView view="pageBreakPreview" zoomScaleNormal="100" zoomScaleSheetLayoutView="100" workbookViewId="0">
      <selection activeCell="J14" sqref="J14:K14"/>
    </sheetView>
  </sheetViews>
  <sheetFormatPr defaultRowHeight="13.5"/>
  <cols>
    <col min="1" max="1" width="6.140625" style="198" customWidth="1"/>
    <col min="2" max="5" width="9.140625" style="101"/>
    <col min="6" max="6" width="7.42578125" style="101" customWidth="1"/>
    <col min="7" max="7" width="1.140625" style="101" customWidth="1"/>
    <col min="8" max="8" width="8" style="101" customWidth="1"/>
    <col min="9" max="9" width="8.7109375" style="199" customWidth="1"/>
    <col min="10" max="10" width="10.42578125" style="199" customWidth="1"/>
    <col min="11" max="11" width="10" style="101" customWidth="1"/>
    <col min="12" max="13" width="9.140625" style="101"/>
    <col min="14" max="14" width="37.28515625" style="215" customWidth="1"/>
    <col min="15" max="20" width="9.140625" style="101"/>
    <col min="21" max="21" width="44.28515625" style="202" hidden="1" customWidth="1"/>
    <col min="22" max="16384" width="9.140625" style="101"/>
  </cols>
  <sheetData>
    <row r="1" spans="1:21" ht="15.75">
      <c r="N1" s="210"/>
    </row>
    <row r="2" spans="1:21" s="222" customFormat="1" ht="40.5">
      <c r="A2" s="219" t="s">
        <v>132</v>
      </c>
      <c r="B2" s="239" t="s">
        <v>133</v>
      </c>
      <c r="C2" s="239"/>
      <c r="D2" s="239"/>
      <c r="E2" s="239"/>
      <c r="F2" s="239"/>
      <c r="G2" s="219"/>
      <c r="H2" s="220" t="s">
        <v>134</v>
      </c>
      <c r="I2" s="220" t="s">
        <v>135</v>
      </c>
      <c r="J2" s="221" t="s">
        <v>136</v>
      </c>
      <c r="K2" s="221" t="s">
        <v>137</v>
      </c>
      <c r="Q2" s="223"/>
      <c r="U2" s="224"/>
    </row>
    <row r="3" spans="1:21" s="4" customFormat="1">
      <c r="A3" s="2" t="s">
        <v>66</v>
      </c>
      <c r="B3" s="254" t="s">
        <v>94</v>
      </c>
      <c r="C3" s="254"/>
      <c r="D3" s="254"/>
      <c r="E3" s="254"/>
      <c r="F3" s="1"/>
      <c r="G3" s="1"/>
      <c r="H3" s="1"/>
      <c r="I3" s="184"/>
      <c r="J3" s="185"/>
      <c r="K3" s="1"/>
      <c r="L3" s="1"/>
      <c r="M3" s="1"/>
      <c r="N3" s="213"/>
      <c r="O3" s="1"/>
      <c r="P3" s="1"/>
      <c r="Q3" s="1"/>
      <c r="R3" s="1"/>
      <c r="U3" s="19"/>
    </row>
    <row r="4" spans="1:21" s="4" customFormat="1">
      <c r="A4" s="57"/>
      <c r="B4" s="6"/>
      <c r="I4" s="7"/>
      <c r="N4" s="211"/>
      <c r="U4" s="19">
        <f t="shared" ref="U4" si="0">B4</f>
        <v>0</v>
      </c>
    </row>
    <row r="5" spans="1:21" s="4" customFormat="1" ht="14.25">
      <c r="A5" s="43"/>
      <c r="B5" s="188"/>
      <c r="C5" s="188"/>
      <c r="D5" s="188"/>
      <c r="E5" s="188"/>
      <c r="F5" s="188"/>
      <c r="G5" s="55"/>
      <c r="H5" s="16"/>
      <c r="I5" s="16"/>
      <c r="J5" s="186"/>
      <c r="K5" s="186"/>
      <c r="N5" s="211"/>
      <c r="U5" s="19"/>
    </row>
    <row r="6" spans="1:21" s="4" customFormat="1" ht="14.25">
      <c r="A6" s="43"/>
      <c r="B6" s="197"/>
      <c r="C6" s="197"/>
      <c r="D6" s="197"/>
      <c r="E6" s="197"/>
      <c r="F6" s="197"/>
      <c r="G6" s="55"/>
      <c r="H6" s="16"/>
      <c r="I6" s="16"/>
      <c r="J6" s="186"/>
      <c r="K6" s="186"/>
      <c r="N6" s="211"/>
      <c r="U6" s="19"/>
    </row>
    <row r="7" spans="1:21" s="4" customFormat="1" ht="123" customHeight="1">
      <c r="A7" s="43" t="s">
        <v>19</v>
      </c>
      <c r="B7" s="290" t="s">
        <v>98</v>
      </c>
      <c r="C7" s="291"/>
      <c r="D7" s="291"/>
      <c r="E7" s="291"/>
      <c r="F7" s="292"/>
      <c r="G7" s="17"/>
      <c r="I7" s="189"/>
      <c r="J7" s="190"/>
      <c r="K7" s="191"/>
      <c r="N7" s="211"/>
      <c r="U7" s="19" t="str">
        <f>B7</f>
        <v>ULAZNA VRATA. Dobava i ugradnja POLUSTAKLJENIH JEDNOKRILNIH VRATA od PVC profila. Vrata djelomično ostakljena od visine parapeta prozora. su ustakljeni  IZO staklom 4+16+4 mm, zatamnjeno satinato vanjsko staklo od Low-E obloge. Te imaju sav potreban okov. Izrada u svemu prema shemama stolarije i mjerama uzetim na licu mjesta. Obračun po komadu.</v>
      </c>
    </row>
    <row r="8" spans="1:21" s="4" customFormat="1">
      <c r="A8" s="43"/>
      <c r="B8" s="288" t="s">
        <v>95</v>
      </c>
      <c r="C8" s="288"/>
      <c r="D8" s="288"/>
      <c r="E8" s="288"/>
      <c r="F8" s="288"/>
      <c r="G8" s="52"/>
      <c r="I8" s="192"/>
      <c r="K8" s="193"/>
      <c r="N8" s="286"/>
      <c r="O8" s="286"/>
      <c r="P8" s="286"/>
      <c r="Q8" s="286"/>
      <c r="R8" s="286"/>
      <c r="U8" s="19" t="str">
        <f t="shared" ref="U8:U10" si="1">B8</f>
        <v>Obvezna izmjera na licu mjesta</v>
      </c>
    </row>
    <row r="9" spans="1:21" s="4" customFormat="1" ht="27">
      <c r="A9" s="43"/>
      <c r="B9" s="288" t="s">
        <v>96</v>
      </c>
      <c r="C9" s="288"/>
      <c r="D9" s="288"/>
      <c r="E9" s="288"/>
      <c r="F9" s="288"/>
      <c r="G9" s="52"/>
      <c r="I9" s="192"/>
      <c r="K9" s="193"/>
      <c r="N9" s="214"/>
      <c r="O9" s="187"/>
      <c r="P9" s="187"/>
      <c r="Q9" s="187"/>
      <c r="R9" s="187"/>
      <c r="U9" s="19" t="str">
        <f t="shared" si="1"/>
        <v>Prije ugradnje dostaviti uzorke na odobrenje projektantu i investitoru.</v>
      </c>
    </row>
    <row r="10" spans="1:21" s="4" customFormat="1" ht="14.25">
      <c r="A10" s="43"/>
      <c r="B10" s="289" t="s">
        <v>141</v>
      </c>
      <c r="C10" s="289"/>
      <c r="D10" s="289"/>
      <c r="E10" s="289"/>
      <c r="F10" s="289"/>
      <c r="G10" s="55"/>
      <c r="H10" s="16" t="s">
        <v>10</v>
      </c>
      <c r="I10" s="194">
        <v>3</v>
      </c>
      <c r="J10" s="195"/>
      <c r="K10" s="196">
        <f>I10*J10</f>
        <v>0</v>
      </c>
      <c r="N10" s="211"/>
      <c r="U10" s="19" t="str">
        <f t="shared" si="1"/>
        <v>cca 100×210 cm</v>
      </c>
    </row>
    <row r="11" spans="1:21" s="4" customFormat="1" ht="14.25">
      <c r="A11" s="43"/>
      <c r="B11" s="197"/>
      <c r="C11" s="197"/>
      <c r="D11" s="197"/>
      <c r="E11" s="197"/>
      <c r="F11" s="197"/>
      <c r="G11" s="55"/>
      <c r="H11" s="16"/>
      <c r="I11" s="16"/>
      <c r="J11" s="186"/>
      <c r="K11" s="186"/>
      <c r="N11" s="211"/>
      <c r="U11" s="19"/>
    </row>
    <row r="12" spans="1:21" s="4" customFormat="1">
      <c r="A12" s="43"/>
      <c r="B12" s="55"/>
      <c r="C12" s="55"/>
      <c r="D12" s="55"/>
      <c r="E12" s="55"/>
      <c r="F12" s="55"/>
      <c r="G12" s="55"/>
      <c r="H12" s="16"/>
      <c r="I12" s="16"/>
      <c r="J12" s="186"/>
      <c r="K12" s="186"/>
      <c r="N12" s="211"/>
      <c r="U12" s="19"/>
    </row>
    <row r="13" spans="1:21">
      <c r="U13" s="19">
        <f t="shared" ref="U13:U20" si="2">B13</f>
        <v>0</v>
      </c>
    </row>
    <row r="14" spans="1:21" ht="15" customHeight="1">
      <c r="B14" s="110" t="s">
        <v>97</v>
      </c>
      <c r="C14" s="200"/>
      <c r="D14" s="200"/>
      <c r="E14" s="200"/>
      <c r="F14" s="201"/>
      <c r="J14" s="287">
        <f>SUM(K5:K13)</f>
        <v>0</v>
      </c>
      <c r="K14" s="287"/>
      <c r="U14" s="19" t="str">
        <f t="shared" si="2"/>
        <v>STOLARSKI RADOVI UKUPNO</v>
      </c>
    </row>
    <row r="15" spans="1:21">
      <c r="U15" s="19">
        <f t="shared" si="2"/>
        <v>0</v>
      </c>
    </row>
    <row r="16" spans="1:21">
      <c r="U16" s="19">
        <f t="shared" si="2"/>
        <v>0</v>
      </c>
    </row>
    <row r="17" spans="21:21">
      <c r="U17" s="19">
        <f t="shared" si="2"/>
        <v>0</v>
      </c>
    </row>
    <row r="18" spans="21:21">
      <c r="U18" s="19">
        <f t="shared" si="2"/>
        <v>0</v>
      </c>
    </row>
    <row r="19" spans="21:21">
      <c r="U19" s="19">
        <f t="shared" si="2"/>
        <v>0</v>
      </c>
    </row>
    <row r="20" spans="21:21">
      <c r="U20" s="19">
        <f t="shared" si="2"/>
        <v>0</v>
      </c>
    </row>
  </sheetData>
  <mergeCells count="8">
    <mergeCell ref="B2:F2"/>
    <mergeCell ref="N8:R8"/>
    <mergeCell ref="B3:E3"/>
    <mergeCell ref="J14:K14"/>
    <mergeCell ref="B9:F9"/>
    <mergeCell ref="B10:F10"/>
    <mergeCell ref="B7:F7"/>
    <mergeCell ref="B8:F8"/>
  </mergeCells>
  <pageMargins left="0.7" right="0.7" top="0.75" bottom="0.75" header="0.3" footer="0.3"/>
  <pageSetup paperSize="9" scale="98" orientation="portrait" r:id="rId1"/>
  <colBreaks count="1" manualBreakCount="1">
    <brk id="11"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8FE11-69B0-4BAD-85C4-11A5E7BE0F6D}">
  <dimension ref="A1:U25"/>
  <sheetViews>
    <sheetView tabSelected="1" view="pageBreakPreview" topLeftCell="A4" zoomScale="130" zoomScaleNormal="130" zoomScaleSheetLayoutView="130" workbookViewId="0">
      <selection activeCell="K18" sqref="K18"/>
    </sheetView>
  </sheetViews>
  <sheetFormatPr defaultRowHeight="15"/>
  <cols>
    <col min="1" max="1" width="6.140625" style="39" customWidth="1"/>
    <col min="2" max="5" width="9.140625" style="38"/>
    <col min="6" max="6" width="6.42578125" style="38" customWidth="1"/>
    <col min="7" max="7" width="2.85546875" style="28" customWidth="1"/>
    <col min="8" max="8" width="7.28515625" style="28" customWidth="1"/>
    <col min="9" max="9" width="9.42578125" style="28" customWidth="1"/>
    <col min="10" max="10" width="10.42578125" style="147" customWidth="1"/>
    <col min="11" max="11" width="12.7109375" style="147" customWidth="1"/>
    <col min="12" max="12" width="1.85546875" style="28" customWidth="1"/>
    <col min="13" max="13" width="9.140625" style="28"/>
    <col min="14" max="14" width="33.5703125" style="28" customWidth="1"/>
    <col min="15" max="16" width="9.140625" style="28"/>
    <col min="17" max="17" width="38.7109375" style="74" hidden="1" customWidth="1"/>
  </cols>
  <sheetData>
    <row r="1" spans="1:21">
      <c r="A1" s="43"/>
      <c r="B1" s="40"/>
      <c r="C1" s="41"/>
      <c r="D1" s="41"/>
      <c r="E1" s="41"/>
      <c r="F1" s="41"/>
      <c r="G1" s="4"/>
      <c r="H1" s="4"/>
      <c r="I1" s="7"/>
      <c r="J1" s="139"/>
      <c r="K1" s="165"/>
      <c r="L1" s="4"/>
      <c r="M1" s="4"/>
      <c r="N1" s="4"/>
      <c r="O1" s="4"/>
      <c r="P1" s="4"/>
      <c r="Q1" s="37">
        <f t="shared" ref="Q1:Q5" si="0">B1</f>
        <v>0</v>
      </c>
    </row>
    <row r="2" spans="1:21" s="222" customFormat="1" ht="40.5">
      <c r="A2" s="219" t="s">
        <v>132</v>
      </c>
      <c r="B2" s="239" t="s">
        <v>133</v>
      </c>
      <c r="C2" s="239"/>
      <c r="D2" s="239"/>
      <c r="E2" s="239"/>
      <c r="F2" s="239"/>
      <c r="G2" s="219"/>
      <c r="H2" s="220" t="s">
        <v>134</v>
      </c>
      <c r="I2" s="220" t="s">
        <v>135</v>
      </c>
      <c r="J2" s="221" t="s">
        <v>136</v>
      </c>
      <c r="K2" s="221" t="s">
        <v>137</v>
      </c>
      <c r="N2" s="230"/>
      <c r="Q2" s="223"/>
      <c r="U2" s="224"/>
    </row>
    <row r="3" spans="1:21">
      <c r="A3" s="43" t="s">
        <v>118</v>
      </c>
      <c r="B3" s="257" t="s">
        <v>67</v>
      </c>
      <c r="C3" s="257"/>
      <c r="D3" s="257"/>
      <c r="E3" s="257"/>
      <c r="F3" s="257"/>
      <c r="G3" s="11"/>
      <c r="H3" s="12"/>
      <c r="I3" s="12"/>
      <c r="J3" s="166"/>
      <c r="K3" s="142"/>
      <c r="L3" s="4"/>
      <c r="M3" s="4"/>
      <c r="N3" s="4"/>
      <c r="O3" s="4"/>
      <c r="P3" s="4"/>
      <c r="Q3" s="37" t="str">
        <f t="shared" si="0"/>
        <v>INSTALATERSKI RADOVI</v>
      </c>
    </row>
    <row r="4" spans="1:21">
      <c r="A4" s="43"/>
      <c r="B4" s="53"/>
      <c r="C4" s="53"/>
      <c r="D4" s="53"/>
      <c r="E4" s="53"/>
      <c r="F4" s="53"/>
      <c r="G4" s="11"/>
      <c r="H4" s="12"/>
      <c r="I4" s="12"/>
      <c r="J4" s="166"/>
      <c r="K4" s="142"/>
      <c r="L4" s="4"/>
      <c r="M4" s="4"/>
      <c r="N4" s="4"/>
      <c r="O4" s="4"/>
      <c r="P4" s="4"/>
      <c r="Q4" s="37"/>
    </row>
    <row r="5" spans="1:21">
      <c r="A5" s="43"/>
      <c r="B5" s="53"/>
      <c r="C5" s="54"/>
      <c r="D5" s="54"/>
      <c r="E5" s="54"/>
      <c r="F5" s="54"/>
      <c r="G5" s="27"/>
      <c r="H5" s="4"/>
      <c r="I5" s="7"/>
      <c r="J5" s="139"/>
      <c r="K5" s="139"/>
      <c r="L5" s="4"/>
      <c r="M5" s="4"/>
      <c r="N5" s="4"/>
      <c r="O5" s="4"/>
      <c r="P5" s="4"/>
      <c r="Q5" s="37">
        <f t="shared" si="0"/>
        <v>0</v>
      </c>
    </row>
    <row r="6" spans="1:21" s="4" customFormat="1" ht="105" customHeight="1">
      <c r="A6" s="240" t="s">
        <v>19</v>
      </c>
      <c r="B6" s="251" t="s">
        <v>112</v>
      </c>
      <c r="C6" s="252"/>
      <c r="D6" s="252"/>
      <c r="E6" s="252"/>
      <c r="F6" s="253"/>
      <c r="G6" s="17"/>
      <c r="I6" s="104"/>
      <c r="J6" s="152"/>
      <c r="K6" s="153"/>
      <c r="O6" s="20"/>
      <c r="U6" s="19"/>
    </row>
    <row r="7" spans="1:21" s="4" customFormat="1" ht="13.5">
      <c r="A7" s="240"/>
      <c r="B7" s="263"/>
      <c r="C7" s="263"/>
      <c r="D7" s="263"/>
      <c r="E7" s="263"/>
      <c r="F7" s="263"/>
      <c r="G7" s="55"/>
      <c r="H7" s="16" t="s">
        <v>12</v>
      </c>
      <c r="I7" s="149">
        <v>15</v>
      </c>
      <c r="J7" s="167"/>
      <c r="K7" s="167">
        <f>I7*J7</f>
        <v>0</v>
      </c>
      <c r="O7" s="20"/>
      <c r="U7" s="19"/>
    </row>
    <row r="8" spans="1:21" s="4" customFormat="1" ht="90.75" customHeight="1">
      <c r="A8" s="240" t="s">
        <v>20</v>
      </c>
      <c r="B8" s="251" t="s">
        <v>113</v>
      </c>
      <c r="C8" s="252"/>
      <c r="D8" s="252"/>
      <c r="E8" s="252"/>
      <c r="F8" s="253"/>
      <c r="G8" s="17"/>
      <c r="I8" s="104"/>
      <c r="J8" s="152"/>
      <c r="K8" s="153"/>
      <c r="O8" s="20"/>
      <c r="U8" s="19"/>
    </row>
    <row r="9" spans="1:21" s="4" customFormat="1" ht="13.5">
      <c r="A9" s="240"/>
      <c r="B9" s="263"/>
      <c r="C9" s="263"/>
      <c r="D9" s="263"/>
      <c r="E9" s="263"/>
      <c r="F9" s="263"/>
      <c r="G9" s="55"/>
      <c r="H9" s="16" t="s">
        <v>10</v>
      </c>
      <c r="I9" s="149">
        <v>1</v>
      </c>
      <c r="J9" s="167"/>
      <c r="K9" s="167">
        <f>I9*J9</f>
        <v>0</v>
      </c>
      <c r="O9" s="20"/>
      <c r="U9" s="19"/>
    </row>
    <row r="10" spans="1:21" s="4" customFormat="1" ht="13.5">
      <c r="A10" s="43"/>
      <c r="B10" s="55"/>
      <c r="C10" s="55"/>
      <c r="D10" s="55"/>
      <c r="E10" s="55"/>
      <c r="F10" s="55"/>
      <c r="G10" s="55"/>
      <c r="H10" s="16"/>
      <c r="I10" s="21"/>
      <c r="J10" s="146"/>
      <c r="K10" s="146"/>
      <c r="O10" s="20"/>
      <c r="U10" s="19"/>
    </row>
    <row r="11" spans="1:21" s="4" customFormat="1" ht="62.25" customHeight="1">
      <c r="A11" s="240" t="s">
        <v>21</v>
      </c>
      <c r="B11" s="251" t="s">
        <v>114</v>
      </c>
      <c r="C11" s="252"/>
      <c r="D11" s="252"/>
      <c r="E11" s="252"/>
      <c r="F11" s="253"/>
      <c r="G11" s="17"/>
      <c r="I11" s="104"/>
      <c r="J11" s="152"/>
      <c r="K11" s="153"/>
      <c r="O11" s="20"/>
      <c r="U11" s="19"/>
    </row>
    <row r="12" spans="1:21" s="4" customFormat="1" ht="13.5">
      <c r="A12" s="240"/>
      <c r="B12" s="263"/>
      <c r="C12" s="263"/>
      <c r="D12" s="263"/>
      <c r="E12" s="263"/>
      <c r="F12" s="263"/>
      <c r="G12" s="55"/>
      <c r="H12" s="16" t="s">
        <v>10</v>
      </c>
      <c r="I12" s="149">
        <v>3</v>
      </c>
      <c r="J12" s="167"/>
      <c r="K12" s="167">
        <f>I12*J12</f>
        <v>0</v>
      </c>
      <c r="O12" s="20"/>
      <c r="U12" s="19"/>
    </row>
    <row r="13" spans="1:21" s="4" customFormat="1" ht="13.5">
      <c r="A13" s="43"/>
      <c r="B13" s="55"/>
      <c r="C13" s="55"/>
      <c r="D13" s="55"/>
      <c r="E13" s="55"/>
      <c r="F13" s="55"/>
      <c r="G13" s="55"/>
      <c r="H13" s="16"/>
      <c r="I13" s="21"/>
      <c r="J13" s="146"/>
      <c r="K13" s="146"/>
      <c r="O13" s="20"/>
      <c r="U13" s="19"/>
    </row>
    <row r="14" spans="1:21" s="4" customFormat="1" ht="53.25" customHeight="1">
      <c r="A14" s="240" t="s">
        <v>22</v>
      </c>
      <c r="B14" s="251" t="s">
        <v>115</v>
      </c>
      <c r="C14" s="252"/>
      <c r="D14" s="252"/>
      <c r="E14" s="252"/>
      <c r="F14" s="253"/>
      <c r="G14" s="17"/>
      <c r="I14" s="104"/>
      <c r="J14" s="152"/>
      <c r="K14" s="153"/>
      <c r="O14" s="20"/>
      <c r="U14" s="19"/>
    </row>
    <row r="15" spans="1:21" s="4" customFormat="1" ht="13.5">
      <c r="A15" s="240"/>
      <c r="B15" s="263"/>
      <c r="C15" s="263"/>
      <c r="D15" s="263"/>
      <c r="E15" s="263"/>
      <c r="F15" s="263"/>
      <c r="G15" s="55"/>
      <c r="H15" s="16" t="s">
        <v>10</v>
      </c>
      <c r="I15" s="149">
        <v>4</v>
      </c>
      <c r="J15" s="167"/>
      <c r="K15" s="167">
        <f>I15*J15</f>
        <v>0</v>
      </c>
      <c r="O15" s="20"/>
      <c r="U15" s="19"/>
    </row>
    <row r="16" spans="1:21" s="4" customFormat="1" ht="13.5">
      <c r="A16" s="43"/>
      <c r="B16" s="55"/>
      <c r="C16" s="55"/>
      <c r="D16" s="55"/>
      <c r="E16" s="55"/>
      <c r="F16" s="55"/>
      <c r="G16" s="55"/>
      <c r="H16" s="16"/>
      <c r="I16" s="21"/>
      <c r="J16" s="146"/>
      <c r="K16" s="146"/>
      <c r="O16" s="20"/>
      <c r="U16" s="19"/>
    </row>
    <row r="17" spans="1:21" s="28" customFormat="1" ht="17.25">
      <c r="A17" s="43"/>
      <c r="B17" s="68" t="s">
        <v>68</v>
      </c>
      <c r="I17" s="109"/>
      <c r="J17" s="168"/>
      <c r="K17" s="169">
        <f>SUM(K5:K16)</f>
        <v>0</v>
      </c>
      <c r="N17" s="215"/>
      <c r="U17" s="19"/>
    </row>
    <row r="18" spans="1:21">
      <c r="A18" s="43"/>
    </row>
    <row r="19" spans="1:21">
      <c r="A19" s="42"/>
    </row>
    <row r="21" spans="1:21">
      <c r="B21" s="177"/>
    </row>
    <row r="22" spans="1:21">
      <c r="B22" s="177"/>
    </row>
    <row r="25" spans="1:21">
      <c r="B25" s="177"/>
    </row>
  </sheetData>
  <mergeCells count="14">
    <mergeCell ref="A8:A9"/>
    <mergeCell ref="B8:F8"/>
    <mergeCell ref="B9:F9"/>
    <mergeCell ref="A14:A15"/>
    <mergeCell ref="B14:F14"/>
    <mergeCell ref="B15:F15"/>
    <mergeCell ref="A11:A12"/>
    <mergeCell ref="B11:F11"/>
    <mergeCell ref="B12:F12"/>
    <mergeCell ref="B2:F2"/>
    <mergeCell ref="B3:F3"/>
    <mergeCell ref="A6:A7"/>
    <mergeCell ref="B6:F6"/>
    <mergeCell ref="B7:F7"/>
  </mergeCells>
  <pageMargins left="0.7" right="0.7" top="0.75" bottom="0.75" header="0.3" footer="0.3"/>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30"/>
  <sheetViews>
    <sheetView view="pageBreakPreview" topLeftCell="A22" zoomScale="115" zoomScaleNormal="100" zoomScaleSheetLayoutView="115" zoomScalePageLayoutView="70" workbookViewId="0">
      <selection activeCell="G30" sqref="G30"/>
    </sheetView>
  </sheetViews>
  <sheetFormatPr defaultRowHeight="16.5"/>
  <cols>
    <col min="1" max="6" width="9.140625" style="87"/>
    <col min="7" max="7" width="22.42578125" style="100" customWidth="1"/>
    <col min="8" max="8" width="4.5703125" style="87" customWidth="1"/>
    <col min="9" max="16384" width="9.140625" style="87"/>
  </cols>
  <sheetData>
    <row r="2" spans="1:7" ht="48.75" customHeight="1">
      <c r="A2" s="25"/>
      <c r="B2" s="233"/>
      <c r="C2" s="233"/>
      <c r="D2" s="233"/>
      <c r="E2" s="233"/>
      <c r="F2" s="233"/>
      <c r="G2" s="86"/>
    </row>
    <row r="3" spans="1:7" ht="21.75" customHeight="1">
      <c r="A3" s="25"/>
      <c r="B3" s="24"/>
      <c r="C3" s="24"/>
      <c r="D3" s="24"/>
      <c r="E3" s="24"/>
      <c r="F3" s="24"/>
      <c r="G3" s="86"/>
    </row>
    <row r="4" spans="1:7">
      <c r="A4" s="88" t="s">
        <v>0</v>
      </c>
      <c r="B4" s="89" t="s">
        <v>138</v>
      </c>
      <c r="C4" s="89"/>
      <c r="D4" s="89"/>
      <c r="E4" s="89"/>
      <c r="F4" s="89"/>
      <c r="G4" s="26"/>
    </row>
    <row r="5" spans="1:7">
      <c r="A5" s="25"/>
      <c r="B5" s="25"/>
      <c r="C5" s="25"/>
      <c r="D5" s="25"/>
      <c r="E5" s="25"/>
      <c r="F5" s="25"/>
      <c r="G5" s="90"/>
    </row>
    <row r="6" spans="1:7" ht="20.25" customHeight="1">
      <c r="A6" s="91" t="s">
        <v>1</v>
      </c>
      <c r="B6" s="92" t="str">
        <f>'A.1.PRIPREMNI RADOVI'!B4</f>
        <v>PRIPREMNO ZAVRŠNI  RADOVI</v>
      </c>
      <c r="C6" s="91"/>
      <c r="D6" s="91"/>
      <c r="E6" s="91"/>
      <c r="F6" s="91"/>
      <c r="G6" s="128">
        <f>'A.1.PRIPREMNI RADOVI'!F28</f>
        <v>0</v>
      </c>
    </row>
    <row r="7" spans="1:7" ht="20.25" customHeight="1">
      <c r="A7" s="91" t="s">
        <v>2</v>
      </c>
      <c r="B7" s="92" t="str">
        <f>'A.2.Rušenja i demontaže'!B3:E3</f>
        <v xml:space="preserve">RUŠENJA i DEMONTAŽE </v>
      </c>
      <c r="C7" s="91"/>
      <c r="D7" s="91"/>
      <c r="E7" s="91"/>
      <c r="F7" s="91"/>
      <c r="G7" s="128">
        <f>'A.2.Rušenja i demontaže'!I38</f>
        <v>0</v>
      </c>
    </row>
    <row r="8" spans="1:7" ht="20.25" customHeight="1">
      <c r="A8" s="91" t="s">
        <v>45</v>
      </c>
      <c r="B8" s="93" t="str">
        <f>'A.3.Zidarski'!B3</f>
        <v>ZIDARSKI RADOVI</v>
      </c>
      <c r="C8" s="91"/>
      <c r="D8" s="91"/>
      <c r="E8" s="91"/>
      <c r="F8" s="91"/>
      <c r="G8" s="128">
        <f>'A.3.Zidarski'!K14</f>
        <v>0</v>
      </c>
    </row>
    <row r="9" spans="1:7" ht="20.25" customHeight="1">
      <c r="A9" s="91" t="s">
        <v>46</v>
      </c>
      <c r="B9" s="93" t="str">
        <f>'A.4.Limarski'!B3</f>
        <v>LIMARSKI RADOVI</v>
      </c>
      <c r="C9" s="91"/>
      <c r="D9" s="91"/>
      <c r="E9" s="91"/>
      <c r="F9" s="91"/>
      <c r="G9" s="128">
        <f>'A.4.Limarski'!K14</f>
        <v>0</v>
      </c>
    </row>
    <row r="10" spans="1:7" ht="20.25" customHeight="1">
      <c r="A10" s="91" t="s">
        <v>57</v>
      </c>
      <c r="B10" s="92" t="str">
        <f>'A.5.Izolat. radovi'!B3</f>
        <v>IZOLATERSKI RADOVI</v>
      </c>
      <c r="C10" s="91"/>
      <c r="D10" s="91"/>
      <c r="E10" s="91"/>
      <c r="F10" s="91"/>
      <c r="G10" s="128">
        <f>'A.5.Izolat. radovi'!K35</f>
        <v>0</v>
      </c>
    </row>
    <row r="11" spans="1:7" ht="20.25" customHeight="1">
      <c r="A11" s="91"/>
    </row>
    <row r="12" spans="1:7">
      <c r="A12" s="25"/>
      <c r="B12" s="235"/>
      <c r="C12" s="235"/>
      <c r="D12" s="235"/>
      <c r="E12" s="235"/>
      <c r="F12" s="235"/>
      <c r="G12" s="128"/>
    </row>
    <row r="13" spans="1:7" s="96" customFormat="1" ht="15">
      <c r="A13" s="94"/>
      <c r="B13" s="95" t="s">
        <v>3</v>
      </c>
      <c r="C13" s="95"/>
      <c r="D13" s="95"/>
      <c r="E13" s="95"/>
      <c r="F13" s="95"/>
      <c r="G13" s="129">
        <f>SUM(G4:G12)</f>
        <v>0</v>
      </c>
    </row>
    <row r="14" spans="1:7">
      <c r="A14" s="25"/>
      <c r="B14" s="97"/>
      <c r="C14" s="97"/>
      <c r="D14" s="97"/>
      <c r="E14" s="97"/>
      <c r="F14" s="97"/>
      <c r="G14" s="128"/>
    </row>
    <row r="15" spans="1:7">
      <c r="A15" s="88" t="s">
        <v>4</v>
      </c>
      <c r="B15" s="236" t="s">
        <v>28</v>
      </c>
      <c r="C15" s="236"/>
      <c r="D15" s="236"/>
      <c r="E15" s="236"/>
      <c r="F15" s="236"/>
      <c r="G15" s="128"/>
    </row>
    <row r="16" spans="1:7" ht="6" customHeight="1">
      <c r="A16" s="88"/>
      <c r="B16" s="89"/>
      <c r="C16" s="89"/>
      <c r="D16" s="89"/>
      <c r="E16" s="89"/>
      <c r="F16" s="89"/>
      <c r="G16" s="128"/>
    </row>
    <row r="17" spans="1:7" ht="20.25" customHeight="1">
      <c r="A17" s="91" t="s">
        <v>5</v>
      </c>
      <c r="B17" s="92" t="str">
        <f>'B.1.Podopolagački radovi'!B3:E3</f>
        <v>PODOPOLAGAČKI RADOVI</v>
      </c>
      <c r="C17" s="98"/>
      <c r="D17" s="98"/>
      <c r="E17" s="98"/>
      <c r="F17" s="98"/>
      <c r="G17" s="128">
        <f>'B.1.Podopolagački radovi'!I9</f>
        <v>0</v>
      </c>
    </row>
    <row r="18" spans="1:7" ht="20.25" customHeight="1">
      <c r="A18" s="91" t="s">
        <v>6</v>
      </c>
      <c r="B18" s="92" t="str">
        <f>'B.2.Gipskartonski radovi'!B3:E3</f>
        <v>GIPSKARTONSKI RADOVI</v>
      </c>
      <c r="C18" s="91"/>
      <c r="D18" s="91"/>
      <c r="E18" s="91"/>
      <c r="F18" s="91"/>
      <c r="G18" s="128">
        <f>'B.2.Gipskartonski radovi'!I17</f>
        <v>0</v>
      </c>
    </row>
    <row r="19" spans="1:7" ht="20.25" customHeight="1">
      <c r="A19" s="25" t="s">
        <v>7</v>
      </c>
      <c r="B19" s="92" t="str">
        <f>'B.3.Soboslikarski radovi'!B3:E3</f>
        <v>SOBOSLIKARSKI RADOVI</v>
      </c>
      <c r="C19" s="25"/>
      <c r="D19" s="25"/>
      <c r="E19" s="25"/>
      <c r="F19" s="25"/>
      <c r="G19" s="128">
        <f>'B.3.Soboslikarski radovi'!I20</f>
        <v>0</v>
      </c>
    </row>
    <row r="20" spans="1:7" ht="20.25" customHeight="1">
      <c r="A20" s="25" t="s">
        <v>66</v>
      </c>
      <c r="B20" s="92" t="str">
        <f>'B.4.VANJSKA STOLARIJA'!B3</f>
        <v>VANJSKA STOLARIJA</v>
      </c>
      <c r="C20" s="25"/>
      <c r="D20" s="25"/>
      <c r="E20" s="25"/>
      <c r="F20" s="25"/>
      <c r="G20" s="128">
        <f>'B.4.VANJSKA STOLARIJA'!J14</f>
        <v>0</v>
      </c>
    </row>
    <row r="21" spans="1:7">
      <c r="A21" s="91"/>
      <c r="B21" s="99"/>
      <c r="C21" s="99"/>
      <c r="D21" s="99"/>
      <c r="E21" s="99"/>
      <c r="F21" s="99"/>
      <c r="G21" s="128"/>
    </row>
    <row r="22" spans="1:7" s="96" customFormat="1" ht="15">
      <c r="A22" s="94"/>
      <c r="B22" s="234" t="s">
        <v>29</v>
      </c>
      <c r="C22" s="234"/>
      <c r="D22" s="234"/>
      <c r="E22" s="234"/>
      <c r="F22" s="234"/>
      <c r="G22" s="129">
        <f>SUM(G17:G21)</f>
        <v>0</v>
      </c>
    </row>
    <row r="23" spans="1:7">
      <c r="A23" s="25"/>
      <c r="B23" s="25"/>
      <c r="C23" s="25"/>
      <c r="D23" s="25"/>
      <c r="E23" s="25"/>
      <c r="F23" s="25"/>
      <c r="G23" s="128"/>
    </row>
    <row r="24" spans="1:7">
      <c r="A24" s="88" t="s">
        <v>117</v>
      </c>
      <c r="B24" s="89" t="s">
        <v>67</v>
      </c>
      <c r="C24" s="89"/>
      <c r="D24" s="89"/>
      <c r="E24" s="89"/>
      <c r="F24" s="89"/>
      <c r="G24" s="26"/>
    </row>
    <row r="25" spans="1:7">
      <c r="A25" s="25"/>
      <c r="B25" s="25"/>
      <c r="C25" s="25"/>
      <c r="D25" s="25"/>
      <c r="E25" s="25"/>
      <c r="F25" s="25"/>
      <c r="G25" s="90"/>
    </row>
    <row r="26" spans="1:7" ht="20.25" customHeight="1">
      <c r="A26" s="91" t="s">
        <v>118</v>
      </c>
      <c r="B26" s="93" t="str">
        <f>'C.1.Instalaterski radovi'!B3</f>
        <v>INSTALATERSKI RADOVI</v>
      </c>
      <c r="C26" s="91"/>
      <c r="D26" s="91"/>
      <c r="E26" s="91"/>
      <c r="F26" s="91"/>
      <c r="G26" s="128">
        <f>'C.1.Instalaterski radovi'!K17</f>
        <v>0</v>
      </c>
    </row>
    <row r="27" spans="1:7">
      <c r="A27" s="25"/>
      <c r="B27" s="25"/>
      <c r="C27" s="25"/>
      <c r="D27" s="25"/>
      <c r="E27" s="25"/>
      <c r="F27" s="25"/>
      <c r="G27" s="128"/>
    </row>
    <row r="28" spans="1:7" s="96" customFormat="1" ht="15">
      <c r="A28" s="94"/>
      <c r="B28" s="234" t="s">
        <v>119</v>
      </c>
      <c r="C28" s="234"/>
      <c r="D28" s="234"/>
      <c r="E28" s="234"/>
      <c r="F28" s="234"/>
      <c r="G28" s="129">
        <f>SUM(G25:G27)</f>
        <v>0</v>
      </c>
    </row>
    <row r="30" spans="1:7" s="96" customFormat="1" ht="15">
      <c r="A30" s="94"/>
      <c r="B30" s="237" t="s">
        <v>116</v>
      </c>
      <c r="C30" s="237"/>
      <c r="D30" s="237"/>
      <c r="E30" s="237"/>
      <c r="F30" s="237"/>
      <c r="G30" s="170">
        <f>G22+G13+G28</f>
        <v>0</v>
      </c>
    </row>
  </sheetData>
  <mergeCells count="6">
    <mergeCell ref="B2:F2"/>
    <mergeCell ref="B22:F22"/>
    <mergeCell ref="B12:F12"/>
    <mergeCell ref="B15:F15"/>
    <mergeCell ref="B30:F30"/>
    <mergeCell ref="B28:F28"/>
  </mergeCells>
  <pageMargins left="0.86614173228346458" right="0.39370078740157483" top="0.61023622047244097" bottom="0.55118110236220474" header="0.31496062992125984" footer="0.31496062992125984"/>
  <pageSetup paperSize="9" orientation="portrait" r:id="rId1"/>
  <headerFooter differentFirst="1">
    <oddHeader>&amp;C&amp;"Century Gothic,Regular"&amp;8&amp;F</oddHeader>
    <oddFooter>&amp;L&amp;"Century Gothic,Regular"&amp;A&amp;R&amp;"Century Gothic,Regular"&amp;P od &amp;N</oddFooter>
    <firstFooter>&amp;R&amp;P/&amp;N</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49"/>
  <sheetViews>
    <sheetView view="pageBreakPreview" zoomScaleNormal="100" zoomScaleSheetLayoutView="100" workbookViewId="0">
      <selection activeCell="H1" sqref="H1"/>
    </sheetView>
  </sheetViews>
  <sheetFormatPr defaultRowHeight="16.5"/>
  <cols>
    <col min="1" max="1" width="7.42578125" style="81" customWidth="1"/>
    <col min="2" max="2" width="55.140625" style="85" customWidth="1"/>
    <col min="3" max="3" width="10.85546875" style="79" customWidth="1"/>
    <col min="4" max="4" width="11.7109375" style="79" customWidth="1"/>
    <col min="5" max="5" width="10.7109375" style="138" customWidth="1"/>
    <col min="6" max="6" width="12.85546875" style="138" customWidth="1"/>
    <col min="7" max="7" width="9.140625" style="79"/>
    <col min="8" max="8" width="74.5703125" style="209" customWidth="1"/>
    <col min="9" max="16" width="9.140625" style="79"/>
    <col min="17" max="17" width="57.5703125" style="80" hidden="1" customWidth="1"/>
    <col min="18" max="16384" width="9.140625" style="79"/>
  </cols>
  <sheetData>
    <row r="1" spans="1:21" s="59" customFormat="1" ht="15.75">
      <c r="E1" s="130"/>
      <c r="F1" s="130"/>
      <c r="H1" s="210"/>
      <c r="Q1" s="77"/>
      <c r="U1" s="78"/>
    </row>
    <row r="2" spans="1:21" s="222" customFormat="1" ht="40.5">
      <c r="A2" s="219" t="s">
        <v>132</v>
      </c>
      <c r="B2" s="219" t="s">
        <v>133</v>
      </c>
      <c r="C2" s="225" t="s">
        <v>134</v>
      </c>
      <c r="D2" s="225" t="s">
        <v>135</v>
      </c>
      <c r="E2" s="226" t="s">
        <v>136</v>
      </c>
      <c r="F2" s="226" t="s">
        <v>137</v>
      </c>
      <c r="H2" s="227"/>
      <c r="Q2" s="223"/>
      <c r="U2" s="224"/>
    </row>
    <row r="3" spans="1:21" s="59" customFormat="1" ht="15.75">
      <c r="E3" s="130"/>
      <c r="F3" s="130"/>
      <c r="H3" s="210"/>
      <c r="Q3" s="77"/>
      <c r="U3" s="78"/>
    </row>
    <row r="4" spans="1:21" s="4" customFormat="1" ht="13.5">
      <c r="A4" s="2" t="s">
        <v>1</v>
      </c>
      <c r="B4" s="44" t="s">
        <v>74</v>
      </c>
      <c r="C4" s="44"/>
      <c r="D4" s="44"/>
      <c r="E4" s="131"/>
      <c r="F4" s="132"/>
      <c r="G4" s="1"/>
      <c r="H4" s="213"/>
      <c r="I4" s="3"/>
      <c r="J4" s="1"/>
      <c r="K4" s="1"/>
      <c r="L4" s="1"/>
      <c r="M4" s="1"/>
      <c r="N4" s="1"/>
      <c r="O4" s="1"/>
      <c r="P4" s="1"/>
      <c r="Q4" s="23"/>
      <c r="R4" s="1"/>
      <c r="U4" s="19"/>
    </row>
    <row r="5" spans="1:21" ht="132">
      <c r="A5" s="119" t="s">
        <v>19</v>
      </c>
      <c r="B5" s="120" t="s">
        <v>56</v>
      </c>
      <c r="C5" s="117"/>
      <c r="D5" s="118"/>
      <c r="E5" s="133"/>
      <c r="F5" s="134"/>
      <c r="Q5" s="80" t="str">
        <f>B5</f>
        <v>Dobava i postava te odvoz po završetku radova lakomontažne gradilišne ograde od metalnih okvira s ispunom  i zaštnim neprozirnim platnom postavljenom na betonske pomične baze.Ograda se postavlja prema planu izvođenja radova radi osiguranja zabrane pristupa nepoznatim osobama kao i osiguranja komunikacije zaposlenika tijekom izvedbe radova</v>
      </c>
    </row>
    <row r="6" spans="1:21">
      <c r="B6" s="82"/>
      <c r="C6" s="117" t="s">
        <v>12</v>
      </c>
      <c r="D6" s="118">
        <v>25</v>
      </c>
      <c r="E6" s="133"/>
      <c r="F6" s="134">
        <f>D6*E6</f>
        <v>0</v>
      </c>
      <c r="Q6" s="80">
        <f t="shared" ref="Q6" si="0">B6</f>
        <v>0</v>
      </c>
    </row>
    <row r="7" spans="1:21" ht="148.5">
      <c r="A7" s="119" t="s">
        <v>20</v>
      </c>
      <c r="B7" s="120" t="s">
        <v>76</v>
      </c>
      <c r="C7" s="117"/>
      <c r="D7" s="118"/>
      <c r="E7" s="133"/>
      <c r="F7" s="134"/>
      <c r="Q7" s="80" t="str">
        <f>B7</f>
        <v>Dobava i montaža lakomontažen visoke skele za potrebe za rad na visini cca 7 metara unutar dvorane objekta za potrebe pregleda građevinske štete i pozicija curenja unutar stropa te za potrebe radova. Predviđa se i potreba demontaže i montaže uslijed potreba za predstavama tijekom vremena kad se ne izvode radovi. Stavka obuhvaća jedan kompletan ciklus montaže i demontaže skele.</v>
      </c>
    </row>
    <row r="8" spans="1:21">
      <c r="B8" s="82"/>
      <c r="C8" s="117" t="s">
        <v>77</v>
      </c>
      <c r="D8" s="118">
        <v>4</v>
      </c>
      <c r="E8" s="133"/>
      <c r="F8" s="134">
        <f>D8*E8</f>
        <v>0</v>
      </c>
      <c r="Q8" s="80">
        <f t="shared" ref="Q8" si="1">B8</f>
        <v>0</v>
      </c>
    </row>
    <row r="9" spans="1:21" s="64" customFormat="1" ht="13.5">
      <c r="A9" s="60"/>
      <c r="B9" s="61"/>
      <c r="C9" s="62"/>
      <c r="D9" s="63"/>
      <c r="E9" s="135"/>
      <c r="F9" s="136"/>
      <c r="H9" s="216"/>
      <c r="Q9" s="65"/>
    </row>
    <row r="10" spans="1:21" ht="82.5">
      <c r="A10" s="119" t="s">
        <v>21</v>
      </c>
      <c r="B10" s="120" t="s">
        <v>78</v>
      </c>
      <c r="C10" s="117"/>
      <c r="D10" s="118"/>
      <c r="E10" s="133"/>
      <c r="F10" s="134"/>
      <c r="Q10" s="80" t="str">
        <f>B10</f>
        <v>Priprema privremene instalacije vode crijevo te spajanje na kućnu instalaciju ili hidrantsku mrežu za potrebe izrade vodenih proba i ispitivanja točke procurenja krovne hidroizolacije. Višestruka provjera vodenim probama do 5 puta.</v>
      </c>
    </row>
    <row r="11" spans="1:21">
      <c r="B11" s="82"/>
      <c r="C11" s="117" t="s">
        <v>79</v>
      </c>
      <c r="D11" s="118">
        <v>5</v>
      </c>
      <c r="E11" s="133"/>
      <c r="F11" s="134">
        <f>D11*E11</f>
        <v>0</v>
      </c>
      <c r="Q11" s="80">
        <f t="shared" ref="Q11" si="2">B11</f>
        <v>0</v>
      </c>
    </row>
    <row r="12" spans="1:21" s="64" customFormat="1" ht="13.5">
      <c r="A12" s="60"/>
      <c r="B12" s="61"/>
      <c r="C12" s="62"/>
      <c r="D12" s="63"/>
      <c r="E12" s="135"/>
      <c r="F12" s="136"/>
      <c r="H12" s="216"/>
      <c r="Q12" s="65"/>
    </row>
    <row r="13" spans="1:21" ht="291.75" customHeight="1">
      <c r="A13" s="119" t="s">
        <v>22</v>
      </c>
      <c r="B13" s="203" t="s">
        <v>91</v>
      </c>
      <c r="C13" s="117"/>
      <c r="D13" s="118"/>
      <c r="E13" s="133"/>
      <c r="F13" s="134"/>
      <c r="H13" s="82"/>
      <c r="Q13" s="80" t="str">
        <f>B13</f>
        <v xml:space="preserve">Vodena proba na ravnom krovu radi detekcije točke procurenja hidorizolacijeske krovne membrane i detalja. Izvodi se u više etapa. Izrađuje se privremena barijera(predmet druge stavke) te se izvodi natapanje zida i dijela krova.Iduće etapa je od zida do ventialcijskih kanala,te potom  zona ispod ventilacijskih kanala. U svaku etapu je potrebno dodati različit pigment u boju kako bi se moglo detektirati točka curenja i zona u kojoj pušta krov.Trošak vode snosi naručitelj. Potrebno na ravnim dijelaovima minimalno 24 sata zadržati vodu te pratiti razinu vode te o isptme napraviti zapisnik. U stavku obračunati radne sate pripreme,organizacije,zalijevanja i praćenja s gornje i donje strane krovne konstrukcije. Nakon detekcije točke curenja ispitivanje treba ponoviti kako bi se potvrdila kvaliteta izvedenih radova. </v>
      </c>
    </row>
    <row r="14" spans="1:21" ht="18" customHeight="1">
      <c r="B14" s="183"/>
      <c r="C14" s="117" t="s">
        <v>77</v>
      </c>
      <c r="D14" s="118">
        <v>8</v>
      </c>
      <c r="E14" s="133"/>
      <c r="F14" s="134">
        <f>D14*E14</f>
        <v>0</v>
      </c>
      <c r="H14" s="82"/>
    </row>
    <row r="15" spans="1:21" s="64" customFormat="1" ht="13.5">
      <c r="A15" s="60"/>
      <c r="B15" s="61"/>
      <c r="C15" s="62"/>
      <c r="D15" s="63"/>
      <c r="E15" s="135"/>
      <c r="F15" s="136"/>
      <c r="H15" s="216"/>
      <c r="Q15" s="65"/>
    </row>
    <row r="16" spans="1:21" ht="66">
      <c r="A16" s="119" t="s">
        <v>23</v>
      </c>
      <c r="B16" s="120" t="s">
        <v>93</v>
      </c>
      <c r="C16" s="117"/>
      <c r="D16" s="118"/>
      <c r="E16" s="133"/>
      <c r="F16" s="134"/>
      <c r="Q16" s="80" t="str">
        <f>B16</f>
        <v>Dobava materijala i manipulacija drvenih gredica za izradu privremenih barijera od PVC folije(predmet druge stavke) za pojedine vodene probe.</v>
      </c>
    </row>
    <row r="17" spans="1:17">
      <c r="B17" s="82"/>
      <c r="C17" s="117" t="s">
        <v>79</v>
      </c>
      <c r="D17" s="118">
        <v>1</v>
      </c>
      <c r="E17" s="133"/>
      <c r="F17" s="134">
        <f>D17*E17</f>
        <v>0</v>
      </c>
      <c r="Q17" s="80">
        <f t="shared" ref="Q17" si="3">B17</f>
        <v>0</v>
      </c>
    </row>
    <row r="18" spans="1:17" s="64" customFormat="1" ht="13.5">
      <c r="A18" s="60"/>
      <c r="B18" s="61"/>
      <c r="C18" s="62"/>
      <c r="D18" s="63"/>
      <c r="E18" s="135"/>
      <c r="F18" s="136"/>
      <c r="H18" s="216"/>
      <c r="Q18" s="65"/>
    </row>
    <row r="19" spans="1:17" ht="49.5">
      <c r="A19" s="119" t="s">
        <v>24</v>
      </c>
      <c r="B19" s="120" t="s">
        <v>75</v>
      </c>
      <c r="C19" s="117"/>
      <c r="D19" s="118"/>
      <c r="E19" s="133"/>
      <c r="F19" s="134"/>
      <c r="Q19" s="80" t="str">
        <f>B19</f>
        <v>Izrada komepltne fotodokumentacije tijekom izvođenja radova nakon demontaža te tijekom izvođenja svih radova</v>
      </c>
    </row>
    <row r="20" spans="1:17">
      <c r="B20" s="82"/>
      <c r="C20" s="117" t="s">
        <v>79</v>
      </c>
      <c r="D20" s="118">
        <v>1</v>
      </c>
      <c r="E20" s="133"/>
      <c r="F20" s="134">
        <f>D20*E20</f>
        <v>0</v>
      </c>
      <c r="Q20" s="80">
        <f t="shared" ref="Q20" si="4">B20</f>
        <v>0</v>
      </c>
    </row>
    <row r="21" spans="1:17" s="64" customFormat="1" ht="13.5">
      <c r="A21" s="60"/>
      <c r="B21" s="61"/>
      <c r="C21" s="62"/>
      <c r="D21" s="63"/>
      <c r="E21" s="135"/>
      <c r="F21" s="136"/>
      <c r="H21" s="216"/>
      <c r="Q21" s="65"/>
    </row>
    <row r="22" spans="1:17" ht="54.75" customHeight="1">
      <c r="A22" s="119" t="s">
        <v>25</v>
      </c>
      <c r="B22" s="120" t="s">
        <v>128</v>
      </c>
      <c r="C22" s="117"/>
      <c r="D22" s="118"/>
      <c r="E22" s="133"/>
      <c r="F22" s="134"/>
      <c r="Q22" s="80" t="str">
        <f>B22</f>
        <v>Pregled cjelovitosti ventilacijskih kanala i detekcija potencijalnog curenja kroz kanale vizualnim pregledm pod sttropom i na ravnom krovu.</v>
      </c>
    </row>
    <row r="23" spans="1:17">
      <c r="B23" s="82"/>
      <c r="C23" s="117" t="s">
        <v>79</v>
      </c>
      <c r="D23" s="118">
        <v>1</v>
      </c>
      <c r="E23" s="133"/>
      <c r="F23" s="134">
        <f>D23*E23</f>
        <v>0</v>
      </c>
      <c r="Q23" s="80">
        <f t="shared" ref="Q23" si="5">B23</f>
        <v>0</v>
      </c>
    </row>
    <row r="24" spans="1:17" s="64" customFormat="1" ht="13.5">
      <c r="A24" s="60"/>
      <c r="B24" s="61"/>
      <c r="C24" s="62"/>
      <c r="D24" s="63"/>
      <c r="E24" s="135"/>
      <c r="F24" s="136"/>
      <c r="H24" s="216"/>
      <c r="Q24" s="65"/>
    </row>
    <row r="25" spans="1:17" ht="65.25" customHeight="1">
      <c r="A25" s="119" t="s">
        <v>25</v>
      </c>
      <c r="B25" s="120" t="s">
        <v>129</v>
      </c>
      <c r="C25" s="117"/>
      <c r="D25" s="118"/>
      <c r="E25" s="133"/>
      <c r="F25" s="134"/>
      <c r="Q25" s="80" t="str">
        <f>B25</f>
        <v>Demontaža i ponovna montaža metalnih klupčica kod vanjske stolarije i pregled urednosti detalja spajanja PVC folije na profil Vanjske stolarije.</v>
      </c>
    </row>
    <row r="26" spans="1:17">
      <c r="B26" s="82"/>
      <c r="C26" s="117" t="s">
        <v>12</v>
      </c>
      <c r="D26" s="118">
        <v>11</v>
      </c>
      <c r="E26" s="133"/>
      <c r="F26" s="134">
        <f>D26*E26</f>
        <v>0</v>
      </c>
      <c r="Q26" s="80">
        <f t="shared" ref="Q26" si="6">B26</f>
        <v>0</v>
      </c>
    </row>
    <row r="27" spans="1:17">
      <c r="B27" s="82"/>
      <c r="C27" s="206"/>
      <c r="D27" s="208"/>
      <c r="E27" s="137"/>
    </row>
    <row r="28" spans="1:17">
      <c r="A28" s="83" t="s">
        <v>30</v>
      </c>
      <c r="B28" s="84" t="s">
        <v>92</v>
      </c>
      <c r="C28" s="238"/>
      <c r="D28" s="238"/>
      <c r="E28" s="238"/>
      <c r="F28" s="137">
        <f>SUM(F5:F27)</f>
        <v>0</v>
      </c>
    </row>
    <row r="39" spans="2:2">
      <c r="B39" s="79"/>
    </row>
    <row r="49" spans="2:2">
      <c r="B49" s="79"/>
    </row>
  </sheetData>
  <mergeCells count="1">
    <mergeCell ref="C28:E28"/>
  </mergeCells>
  <pageMargins left="0.70866141732283472" right="0.40758928571428571" top="0.74803149606299213" bottom="0.74803149606299213" header="0.31496062992125984" footer="0.31496062992125984"/>
  <pageSetup paperSize="9" scale="83" orientation="portrait" r:id="rId1"/>
  <headerFooter>
    <oddHeader>&amp;C&amp;F</oddHeader>
    <oddFooter>&amp;L&amp;A&amp;R&amp;P od &amp;N</oddFooter>
  </headerFooter>
  <rowBreaks count="1" manualBreakCount="1">
    <brk id="12"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38"/>
  <sheetViews>
    <sheetView showZeros="0" view="pageBreakPreview" topLeftCell="A22" zoomScale="115" zoomScaleNormal="100" zoomScaleSheetLayoutView="115" zoomScalePageLayoutView="130" workbookViewId="0">
      <selection activeCell="N1" sqref="N1"/>
    </sheetView>
  </sheetViews>
  <sheetFormatPr defaultRowHeight="13.5"/>
  <cols>
    <col min="1" max="1" width="6.140625" style="28" customWidth="1"/>
    <col min="2" max="5" width="9.140625" style="28"/>
    <col min="6" max="6" width="6.42578125" style="28" customWidth="1"/>
    <col min="7" max="7" width="1.85546875" style="28" customWidth="1"/>
    <col min="8" max="8" width="7.85546875" style="28" customWidth="1"/>
    <col min="9" max="9" width="8.7109375" style="101" customWidth="1"/>
    <col min="10" max="10" width="10.42578125" style="147" customWidth="1"/>
    <col min="11" max="11" width="10.5703125" style="147" customWidth="1"/>
    <col min="12" max="12" width="0" style="28" hidden="1" customWidth="1"/>
    <col min="13" max="13" width="9.140625" style="28"/>
    <col min="14" max="14" width="36.42578125" style="212" bestFit="1" customWidth="1"/>
    <col min="15" max="16384" width="9.140625" style="28"/>
  </cols>
  <sheetData>
    <row r="1" spans="1:21" ht="15.75">
      <c r="N1" s="210"/>
    </row>
    <row r="2" spans="1:21" s="222" customFormat="1" ht="40.5">
      <c r="A2" s="219" t="s">
        <v>132</v>
      </c>
      <c r="B2" s="239" t="s">
        <v>133</v>
      </c>
      <c r="C2" s="239"/>
      <c r="D2" s="239"/>
      <c r="E2" s="239"/>
      <c r="F2" s="239"/>
      <c r="G2" s="219"/>
      <c r="H2" s="220" t="s">
        <v>134</v>
      </c>
      <c r="I2" s="220" t="s">
        <v>135</v>
      </c>
      <c r="J2" s="221" t="s">
        <v>136</v>
      </c>
      <c r="K2" s="221" t="s">
        <v>137</v>
      </c>
      <c r="Q2" s="223"/>
      <c r="U2" s="224"/>
    </row>
    <row r="3" spans="1:21" s="4" customFormat="1">
      <c r="A3" s="2" t="s">
        <v>1</v>
      </c>
      <c r="B3" s="254" t="s">
        <v>8</v>
      </c>
      <c r="C3" s="254"/>
      <c r="D3" s="254"/>
      <c r="E3" s="254"/>
      <c r="F3" s="1"/>
      <c r="G3" s="1"/>
      <c r="H3" s="1"/>
      <c r="I3" s="121"/>
      <c r="J3" s="132"/>
      <c r="K3" s="132"/>
      <c r="L3" s="1"/>
      <c r="N3" s="211"/>
    </row>
    <row r="4" spans="1:21" s="4" customFormat="1">
      <c r="A4" s="5"/>
      <c r="B4" s="6"/>
      <c r="I4" s="122"/>
      <c r="J4" s="139"/>
      <c r="K4" s="139"/>
      <c r="N4" s="211"/>
    </row>
    <row r="5" spans="1:21" s="4" customFormat="1">
      <c r="A5" s="5"/>
      <c r="B5" s="6" t="s">
        <v>44</v>
      </c>
      <c r="I5" s="122"/>
      <c r="J5" s="139"/>
      <c r="K5" s="139"/>
      <c r="N5" s="211"/>
    </row>
    <row r="6" spans="1:21" s="4" customFormat="1" ht="71.25" customHeight="1">
      <c r="A6" s="5"/>
      <c r="B6" s="255" t="s">
        <v>55</v>
      </c>
      <c r="C6" s="255"/>
      <c r="D6" s="255"/>
      <c r="E6" s="255"/>
      <c r="F6" s="255"/>
      <c r="I6" s="122"/>
      <c r="J6" s="139"/>
      <c r="K6" s="139"/>
      <c r="N6" s="211"/>
    </row>
    <row r="7" spans="1:21" s="4" customFormat="1" ht="60.75" customHeight="1">
      <c r="A7" s="5"/>
      <c r="B7" s="255" t="s">
        <v>54</v>
      </c>
      <c r="C7" s="255"/>
      <c r="D7" s="255"/>
      <c r="E7" s="255"/>
      <c r="F7" s="255"/>
      <c r="I7" s="122"/>
      <c r="J7" s="139"/>
      <c r="K7" s="139"/>
      <c r="N7" s="211"/>
    </row>
    <row r="8" spans="1:21" s="4" customFormat="1">
      <c r="A8" s="5"/>
      <c r="B8" s="255"/>
      <c r="C8" s="255"/>
      <c r="D8" s="255"/>
      <c r="E8" s="255"/>
      <c r="F8" s="255"/>
      <c r="I8" s="122"/>
      <c r="J8" s="139"/>
      <c r="K8" s="139"/>
      <c r="N8" s="211"/>
    </row>
    <row r="9" spans="1:21" s="4" customFormat="1">
      <c r="A9" s="10"/>
      <c r="B9" s="11"/>
      <c r="C9" s="27"/>
      <c r="D9" s="27"/>
      <c r="E9" s="27"/>
      <c r="F9" s="27"/>
      <c r="G9" s="27"/>
      <c r="H9" s="12"/>
      <c r="I9" s="123"/>
      <c r="J9" s="142"/>
      <c r="K9" s="142"/>
      <c r="N9" s="211"/>
    </row>
    <row r="10" spans="1:21" s="4" customFormat="1" ht="92.25" customHeight="1">
      <c r="A10" s="13" t="s">
        <v>19</v>
      </c>
      <c r="B10" s="241" t="s">
        <v>71</v>
      </c>
      <c r="C10" s="242"/>
      <c r="D10" s="242"/>
      <c r="E10" s="242"/>
      <c r="F10" s="243"/>
      <c r="G10" s="52"/>
      <c r="I10" s="124"/>
      <c r="J10" s="143"/>
      <c r="K10" s="144"/>
      <c r="N10" s="211"/>
    </row>
    <row r="11" spans="1:21" s="4" customFormat="1" ht="15.75">
      <c r="A11" s="15"/>
      <c r="B11" s="256"/>
      <c r="C11" s="256"/>
      <c r="D11" s="256"/>
      <c r="E11" s="256"/>
      <c r="F11" s="256"/>
      <c r="G11" s="55"/>
      <c r="H11" s="16" t="s">
        <v>9</v>
      </c>
      <c r="I11" s="125">
        <v>22</v>
      </c>
      <c r="J11" s="145"/>
      <c r="K11" s="145">
        <f>I11*J11</f>
        <v>0</v>
      </c>
      <c r="L11" s="4">
        <f>13.76+11.12</f>
        <v>24.88</v>
      </c>
      <c r="N11" s="211"/>
    </row>
    <row r="12" spans="1:21" s="4" customFormat="1">
      <c r="A12" s="15"/>
      <c r="B12" s="102"/>
      <c r="C12" s="102"/>
      <c r="D12" s="102"/>
      <c r="E12" s="102"/>
      <c r="F12" s="102"/>
      <c r="G12" s="55"/>
      <c r="H12" s="16"/>
      <c r="I12" s="126"/>
      <c r="J12" s="146"/>
      <c r="K12" s="146"/>
      <c r="N12" s="211"/>
    </row>
    <row r="13" spans="1:21" s="4" customFormat="1" ht="57.75" customHeight="1">
      <c r="A13" s="13" t="s">
        <v>20</v>
      </c>
      <c r="B13" s="241" t="s">
        <v>69</v>
      </c>
      <c r="C13" s="242"/>
      <c r="D13" s="242"/>
      <c r="E13" s="242"/>
      <c r="F13" s="243"/>
      <c r="G13" s="52"/>
      <c r="I13" s="124"/>
      <c r="J13" s="143"/>
      <c r="K13" s="144"/>
      <c r="N13" s="211"/>
    </row>
    <row r="14" spans="1:21" s="4" customFormat="1">
      <c r="A14" s="15"/>
      <c r="B14" s="248"/>
      <c r="C14" s="248"/>
      <c r="D14" s="248"/>
      <c r="E14" s="248"/>
      <c r="F14" s="248"/>
      <c r="G14" s="55"/>
      <c r="H14" s="16" t="s">
        <v>10</v>
      </c>
      <c r="I14" s="125">
        <v>3</v>
      </c>
      <c r="J14" s="145"/>
      <c r="K14" s="145">
        <f>I14*J14</f>
        <v>0</v>
      </c>
      <c r="L14" s="4">
        <f>13.76+11.12</f>
        <v>24.88</v>
      </c>
      <c r="N14" s="211"/>
    </row>
    <row r="15" spans="1:21" s="4" customFormat="1">
      <c r="A15" s="10"/>
      <c r="B15" s="249"/>
      <c r="C15" s="249"/>
      <c r="D15" s="249"/>
      <c r="E15" s="249"/>
      <c r="F15" s="249"/>
      <c r="G15" s="55"/>
      <c r="H15" s="16"/>
      <c r="I15" s="127"/>
      <c r="J15" s="146"/>
      <c r="K15" s="146"/>
      <c r="N15" s="211"/>
    </row>
    <row r="16" spans="1:21" s="4" customFormat="1" ht="61.5" customHeight="1">
      <c r="A16" s="43" t="s">
        <v>21</v>
      </c>
      <c r="B16" s="241" t="s">
        <v>70</v>
      </c>
      <c r="C16" s="242"/>
      <c r="D16" s="242"/>
      <c r="E16" s="242"/>
      <c r="F16" s="243"/>
      <c r="G16" s="17"/>
      <c r="I16" s="124"/>
      <c r="J16" s="143"/>
      <c r="K16" s="144"/>
      <c r="N16" s="211"/>
    </row>
    <row r="17" spans="1:14" s="4" customFormat="1" ht="15.75">
      <c r="A17" s="15"/>
      <c r="B17" s="248"/>
      <c r="C17" s="248"/>
      <c r="D17" s="248"/>
      <c r="E17" s="248"/>
      <c r="F17" s="248"/>
      <c r="G17" s="55"/>
      <c r="H17" s="16" t="s">
        <v>9</v>
      </c>
      <c r="I17" s="125">
        <v>5</v>
      </c>
      <c r="J17" s="145"/>
      <c r="K17" s="145">
        <f>I17*J17</f>
        <v>0</v>
      </c>
      <c r="L17" s="4">
        <f>13.76+11.12</f>
        <v>24.88</v>
      </c>
      <c r="N17" s="211"/>
    </row>
    <row r="18" spans="1:14" s="4" customFormat="1" ht="13.5" customHeight="1">
      <c r="A18" s="43"/>
      <c r="B18" s="114"/>
      <c r="C18" s="115"/>
      <c r="D18" s="115"/>
      <c r="E18" s="115"/>
      <c r="F18" s="116"/>
      <c r="G18" s="17"/>
      <c r="I18" s="151"/>
      <c r="J18" s="152"/>
      <c r="K18" s="153"/>
      <c r="N18" s="211"/>
    </row>
    <row r="19" spans="1:14" s="4" customFormat="1" ht="59.25" customHeight="1">
      <c r="A19" s="13" t="s">
        <v>22</v>
      </c>
      <c r="B19" s="241" t="s">
        <v>72</v>
      </c>
      <c r="C19" s="242"/>
      <c r="D19" s="242"/>
      <c r="E19" s="242"/>
      <c r="F19" s="243"/>
      <c r="G19" s="52"/>
      <c r="I19" s="124"/>
      <c r="J19" s="143"/>
      <c r="K19" s="144"/>
      <c r="N19" s="211"/>
    </row>
    <row r="20" spans="1:14" s="4" customFormat="1">
      <c r="A20" s="28"/>
      <c r="B20" s="250"/>
      <c r="C20" s="250"/>
      <c r="D20" s="250"/>
      <c r="E20" s="250"/>
      <c r="F20" s="250"/>
      <c r="G20" s="55"/>
      <c r="H20" s="16" t="s">
        <v>10</v>
      </c>
      <c r="I20" s="125">
        <v>3</v>
      </c>
      <c r="J20" s="145"/>
      <c r="K20" s="145">
        <f>I20*J20</f>
        <v>0</v>
      </c>
      <c r="L20" s="4">
        <f>47.92+60.26</f>
        <v>108.18</v>
      </c>
      <c r="N20" s="211"/>
    </row>
    <row r="21" spans="1:14" s="4" customFormat="1" ht="55.5" customHeight="1">
      <c r="A21" s="240" t="s">
        <v>23</v>
      </c>
      <c r="B21" s="251" t="s">
        <v>73</v>
      </c>
      <c r="C21" s="252"/>
      <c r="D21" s="252"/>
      <c r="E21" s="252"/>
      <c r="F21" s="253"/>
      <c r="G21" s="17"/>
      <c r="I21" s="104"/>
      <c r="J21" s="148"/>
      <c r="K21" s="105"/>
      <c r="N21" s="211"/>
    </row>
    <row r="22" spans="1:14" s="4" customFormat="1">
      <c r="A22" s="240"/>
      <c r="B22" s="244"/>
      <c r="C22" s="244"/>
      <c r="D22" s="244"/>
      <c r="E22" s="244"/>
      <c r="F22" s="244"/>
      <c r="G22" s="55"/>
      <c r="H22" s="16" t="s">
        <v>12</v>
      </c>
      <c r="I22" s="149">
        <v>20</v>
      </c>
      <c r="J22" s="150"/>
      <c r="K22" s="150">
        <f>I22*J22</f>
        <v>0</v>
      </c>
      <c r="L22" s="4">
        <f>13.76+11.12</f>
        <v>24.88</v>
      </c>
      <c r="N22" s="211"/>
    </row>
    <row r="23" spans="1:14" s="4" customFormat="1">
      <c r="A23" s="28"/>
      <c r="B23" s="47"/>
      <c r="C23" s="47"/>
      <c r="D23" s="47"/>
      <c r="E23" s="47"/>
      <c r="F23" s="47"/>
      <c r="G23" s="55"/>
      <c r="H23" s="16"/>
      <c r="I23" s="126"/>
      <c r="J23" s="146"/>
      <c r="K23" s="146"/>
      <c r="N23" s="211"/>
    </row>
    <row r="24" spans="1:14" s="4" customFormat="1" ht="48.75" customHeight="1">
      <c r="A24" s="43" t="s">
        <v>24</v>
      </c>
      <c r="B24" s="241" t="s">
        <v>80</v>
      </c>
      <c r="C24" s="242"/>
      <c r="D24" s="242"/>
      <c r="E24" s="242"/>
      <c r="F24" s="243"/>
      <c r="G24" s="17"/>
      <c r="I24" s="124"/>
      <c r="J24" s="143"/>
      <c r="K24" s="144"/>
      <c r="N24" s="211"/>
    </row>
    <row r="25" spans="1:14" s="4" customFormat="1" ht="15.75" customHeight="1">
      <c r="A25" s="43"/>
      <c r="B25" s="250" t="s">
        <v>81</v>
      </c>
      <c r="C25" s="250"/>
      <c r="D25" s="250"/>
      <c r="E25" s="250"/>
      <c r="F25" s="250"/>
      <c r="G25" s="17"/>
      <c r="H25" s="16" t="s">
        <v>10</v>
      </c>
      <c r="I25" s="149">
        <v>2</v>
      </c>
      <c r="J25" s="145"/>
      <c r="K25" s="145">
        <f>I25*J25</f>
        <v>0</v>
      </c>
      <c r="N25" s="211"/>
    </row>
    <row r="26" spans="1:14" s="4" customFormat="1">
      <c r="A26" s="43"/>
      <c r="B26" s="250" t="s">
        <v>82</v>
      </c>
      <c r="C26" s="250"/>
      <c r="D26" s="250"/>
      <c r="E26" s="250"/>
      <c r="F26" s="250"/>
      <c r="G26" s="55"/>
      <c r="H26" s="16" t="s">
        <v>10</v>
      </c>
      <c r="I26" s="149">
        <v>1</v>
      </c>
      <c r="J26" s="145"/>
      <c r="K26" s="145">
        <f>I26*J26</f>
        <v>0</v>
      </c>
      <c r="N26" s="211"/>
    </row>
    <row r="27" spans="1:14" s="4" customFormat="1">
      <c r="A27" s="43"/>
      <c r="B27" s="49"/>
      <c r="C27" s="49"/>
      <c r="D27" s="49"/>
      <c r="E27" s="49"/>
      <c r="F27" s="49"/>
      <c r="G27" s="55"/>
      <c r="H27" s="16"/>
      <c r="I27" s="126"/>
      <c r="J27" s="146"/>
      <c r="K27" s="146"/>
      <c r="N27" s="211"/>
    </row>
    <row r="28" spans="1:14" s="4" customFormat="1" ht="99.75" customHeight="1">
      <c r="A28" s="240" t="s">
        <v>25</v>
      </c>
      <c r="B28" s="241" t="s">
        <v>83</v>
      </c>
      <c r="C28" s="242"/>
      <c r="D28" s="242"/>
      <c r="E28" s="242"/>
      <c r="F28" s="243"/>
      <c r="G28" s="17"/>
      <c r="I28" s="124"/>
      <c r="J28" s="143"/>
      <c r="K28" s="144"/>
      <c r="N28" s="211"/>
    </row>
    <row r="29" spans="1:14" s="4" customFormat="1" ht="15.75">
      <c r="A29" s="240"/>
      <c r="B29" s="248"/>
      <c r="C29" s="248"/>
      <c r="D29" s="248"/>
      <c r="E29" s="248"/>
      <c r="F29" s="248"/>
      <c r="G29" s="55"/>
      <c r="H29" s="16" t="s">
        <v>9</v>
      </c>
      <c r="I29" s="125">
        <v>10</v>
      </c>
      <c r="J29" s="145"/>
      <c r="K29" s="145">
        <f>I29*J29</f>
        <v>0</v>
      </c>
      <c r="N29" s="211"/>
    </row>
    <row r="30" spans="1:14" s="4" customFormat="1">
      <c r="A30" s="10"/>
      <c r="B30" s="249"/>
      <c r="C30" s="249"/>
      <c r="D30" s="249"/>
      <c r="E30" s="249"/>
      <c r="F30" s="249"/>
      <c r="G30" s="55"/>
      <c r="H30" s="16"/>
      <c r="I30" s="127"/>
      <c r="J30" s="146"/>
      <c r="K30" s="146"/>
      <c r="N30" s="211"/>
    </row>
    <row r="31" spans="1:14" s="4" customFormat="1" ht="91.5" customHeight="1">
      <c r="A31" s="240" t="s">
        <v>26</v>
      </c>
      <c r="B31" s="241" t="s">
        <v>102</v>
      </c>
      <c r="C31" s="242"/>
      <c r="D31" s="242"/>
      <c r="E31" s="242"/>
      <c r="F31" s="243"/>
      <c r="G31" s="17"/>
      <c r="I31" s="124"/>
      <c r="J31" s="143"/>
      <c r="K31" s="144"/>
      <c r="N31" s="211"/>
    </row>
    <row r="32" spans="1:14" s="4" customFormat="1" ht="15.75">
      <c r="A32" s="240"/>
      <c r="B32" s="248"/>
      <c r="C32" s="248"/>
      <c r="D32" s="248"/>
      <c r="E32" s="248"/>
      <c r="F32" s="248"/>
      <c r="G32" s="55"/>
      <c r="H32" s="16" t="s">
        <v>9</v>
      </c>
      <c r="I32" s="125">
        <v>20</v>
      </c>
      <c r="J32" s="145"/>
      <c r="K32" s="145">
        <f>I32*J32</f>
        <v>0</v>
      </c>
      <c r="N32" s="211"/>
    </row>
    <row r="33" spans="1:14" s="4" customFormat="1">
      <c r="A33" s="10"/>
      <c r="B33" s="249"/>
      <c r="C33" s="249"/>
      <c r="D33" s="249"/>
      <c r="E33" s="249"/>
      <c r="F33" s="249"/>
      <c r="G33" s="55"/>
      <c r="H33" s="16"/>
      <c r="I33" s="127"/>
      <c r="J33" s="146"/>
      <c r="K33" s="146"/>
      <c r="N33" s="211"/>
    </row>
    <row r="34" spans="1:14" s="4" customFormat="1" ht="59.25" customHeight="1">
      <c r="A34" s="240" t="s">
        <v>27</v>
      </c>
      <c r="B34" s="241" t="s">
        <v>103</v>
      </c>
      <c r="C34" s="242"/>
      <c r="D34" s="242"/>
      <c r="E34" s="242"/>
      <c r="F34" s="243"/>
      <c r="G34" s="17"/>
      <c r="I34" s="124"/>
      <c r="J34" s="143"/>
      <c r="K34" s="144"/>
      <c r="N34" s="211"/>
    </row>
    <row r="35" spans="1:14" s="4" customFormat="1" ht="15.75">
      <c r="A35" s="240"/>
      <c r="B35" s="27"/>
      <c r="C35" s="27"/>
      <c r="D35" s="27"/>
      <c r="E35" s="27"/>
      <c r="F35" s="27"/>
      <c r="G35" s="55"/>
      <c r="H35" s="16" t="s">
        <v>9</v>
      </c>
      <c r="I35" s="125">
        <v>25</v>
      </c>
      <c r="J35" s="145"/>
      <c r="K35" s="145">
        <f>I35*J35</f>
        <v>0</v>
      </c>
      <c r="N35" s="211"/>
    </row>
    <row r="36" spans="1:14" s="4" customFormat="1">
      <c r="A36" s="43"/>
      <c r="B36" s="27"/>
      <c r="C36" s="27"/>
      <c r="D36" s="27"/>
      <c r="E36" s="27"/>
      <c r="F36" s="27"/>
      <c r="G36" s="55"/>
      <c r="H36" s="16"/>
      <c r="I36" s="126"/>
      <c r="J36" s="146"/>
      <c r="K36" s="146"/>
      <c r="N36" s="211"/>
    </row>
    <row r="38" spans="1:14" ht="17.25">
      <c r="B38" s="68" t="s">
        <v>11</v>
      </c>
      <c r="I38" s="245">
        <f>SUM(K9:K37)</f>
        <v>0</v>
      </c>
      <c r="J38" s="246"/>
      <c r="K38" s="247"/>
    </row>
  </sheetData>
  <mergeCells count="31">
    <mergeCell ref="B3:E3"/>
    <mergeCell ref="B10:F10"/>
    <mergeCell ref="B7:F7"/>
    <mergeCell ref="B15:F15"/>
    <mergeCell ref="B6:F6"/>
    <mergeCell ref="B8:F8"/>
    <mergeCell ref="B11:F11"/>
    <mergeCell ref="B13:F13"/>
    <mergeCell ref="B14:F14"/>
    <mergeCell ref="B25:F25"/>
    <mergeCell ref="B16:F16"/>
    <mergeCell ref="B20:F20"/>
    <mergeCell ref="A21:A22"/>
    <mergeCell ref="B21:F21"/>
    <mergeCell ref="B19:F19"/>
    <mergeCell ref="B2:F2"/>
    <mergeCell ref="A34:A35"/>
    <mergeCell ref="B34:F34"/>
    <mergeCell ref="B22:F22"/>
    <mergeCell ref="I38:K38"/>
    <mergeCell ref="B17:F17"/>
    <mergeCell ref="B33:F33"/>
    <mergeCell ref="B26:F26"/>
    <mergeCell ref="A28:A29"/>
    <mergeCell ref="B28:F28"/>
    <mergeCell ref="B29:F29"/>
    <mergeCell ref="B30:F30"/>
    <mergeCell ref="A31:A32"/>
    <mergeCell ref="B31:F31"/>
    <mergeCell ref="B24:F24"/>
    <mergeCell ref="B32:F32"/>
  </mergeCells>
  <pageMargins left="0.86614173228346458" right="0.39370078740157483" top="0.61023622047244097" bottom="0.55118110236220474" header="0.31496062992125984" footer="0.31496062992125984"/>
  <pageSetup paperSize="9" orientation="portrait" r:id="rId1"/>
  <headerFooter>
    <oddHeader>&amp;C&amp;F</oddHeader>
    <oddFooter>&amp;L&amp;"Century Gothic,Regular"&amp;A&amp;R&amp;"Century Gothic,Regular"&amp;P od &amp;N</oddFooter>
  </headerFooter>
  <rowBreaks count="1" manualBreakCount="1">
    <brk id="24"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5A1A4-CB40-4B1A-837D-4E182883BD23}">
  <dimension ref="A1:U18"/>
  <sheetViews>
    <sheetView view="pageBreakPreview" zoomScaleNormal="130" zoomScaleSheetLayoutView="100" workbookViewId="0">
      <selection activeCell="N1" sqref="N1"/>
    </sheetView>
  </sheetViews>
  <sheetFormatPr defaultRowHeight="15"/>
  <cols>
    <col min="1" max="1" width="6.140625" style="39" customWidth="1"/>
    <col min="2" max="5" width="9.140625" style="38"/>
    <col min="6" max="6" width="6.42578125" style="38" customWidth="1"/>
    <col min="7" max="7" width="2.140625" style="28" customWidth="1"/>
    <col min="8" max="8" width="7.85546875" style="28" customWidth="1"/>
    <col min="9" max="9" width="8.7109375" style="28" customWidth="1"/>
    <col min="10" max="10" width="10.42578125" style="147" customWidth="1"/>
    <col min="11" max="11" width="12.7109375" style="147" customWidth="1"/>
    <col min="12" max="12" width="1.85546875" style="28" customWidth="1"/>
    <col min="13" max="13" width="9.140625" style="28"/>
    <col min="14" max="14" width="36.42578125" style="212" customWidth="1"/>
    <col min="15" max="16" width="9.140625" style="28"/>
    <col min="17" max="17" width="38.7109375" style="74" hidden="1" customWidth="1"/>
  </cols>
  <sheetData>
    <row r="1" spans="1:21" ht="15.75">
      <c r="A1" s="43"/>
      <c r="B1" s="40"/>
      <c r="C1" s="41"/>
      <c r="D1" s="41"/>
      <c r="E1" s="41"/>
      <c r="F1" s="41"/>
      <c r="G1" s="4"/>
      <c r="H1" s="4"/>
      <c r="I1" s="7"/>
      <c r="J1" s="139"/>
      <c r="K1" s="165"/>
      <c r="L1" s="4"/>
      <c r="M1" s="4"/>
      <c r="N1" s="210"/>
      <c r="O1" s="4"/>
      <c r="P1" s="4"/>
      <c r="Q1" s="37">
        <f t="shared" ref="Q1:Q5" si="0">B1</f>
        <v>0</v>
      </c>
    </row>
    <row r="2" spans="1:21" s="222" customFormat="1" ht="40.5">
      <c r="A2" s="219" t="s">
        <v>132</v>
      </c>
      <c r="B2" s="239" t="s">
        <v>133</v>
      </c>
      <c r="C2" s="239"/>
      <c r="D2" s="239"/>
      <c r="E2" s="239"/>
      <c r="F2" s="239"/>
      <c r="G2" s="219"/>
      <c r="H2" s="220" t="s">
        <v>134</v>
      </c>
      <c r="I2" s="220" t="s">
        <v>135</v>
      </c>
      <c r="J2" s="221" t="s">
        <v>136</v>
      </c>
      <c r="K2" s="221" t="s">
        <v>137</v>
      </c>
      <c r="Q2" s="223"/>
      <c r="U2" s="224"/>
    </row>
    <row r="3" spans="1:21">
      <c r="A3" s="43" t="s">
        <v>45</v>
      </c>
      <c r="B3" s="257" t="s">
        <v>100</v>
      </c>
      <c r="C3" s="257"/>
      <c r="D3" s="257"/>
      <c r="E3" s="257"/>
      <c r="F3" s="257"/>
      <c r="G3" s="11"/>
      <c r="H3" s="12"/>
      <c r="I3" s="12"/>
      <c r="J3" s="166"/>
      <c r="K3" s="142"/>
      <c r="L3" s="4"/>
      <c r="M3" s="4"/>
      <c r="N3" s="211"/>
      <c r="O3" s="4"/>
      <c r="P3" s="4"/>
      <c r="Q3" s="37" t="str">
        <f t="shared" si="0"/>
        <v>ZIDARSKI RADOVI</v>
      </c>
    </row>
    <row r="4" spans="1:21">
      <c r="A4" s="43"/>
      <c r="B4" s="53"/>
      <c r="C4" s="53"/>
      <c r="D4" s="53"/>
      <c r="E4" s="53"/>
      <c r="F4" s="53"/>
      <c r="G4" s="11"/>
      <c r="H4" s="12"/>
      <c r="I4" s="12"/>
      <c r="J4" s="166"/>
      <c r="K4" s="142"/>
      <c r="L4" s="4"/>
      <c r="M4" s="4"/>
      <c r="N4" s="211"/>
      <c r="O4" s="4"/>
      <c r="P4" s="4"/>
      <c r="Q4" s="37"/>
    </row>
    <row r="5" spans="1:21">
      <c r="A5" s="43"/>
      <c r="B5" s="53"/>
      <c r="C5" s="54"/>
      <c r="D5" s="54"/>
      <c r="E5" s="54"/>
      <c r="F5" s="54"/>
      <c r="G5" s="27"/>
      <c r="H5" s="4"/>
      <c r="I5" s="7"/>
      <c r="J5" s="139"/>
      <c r="K5" s="139"/>
      <c r="L5" s="4"/>
      <c r="M5" s="4"/>
      <c r="N5" s="211"/>
      <c r="O5" s="4"/>
      <c r="P5" s="4"/>
      <c r="Q5" s="37">
        <f t="shared" si="0"/>
        <v>0</v>
      </c>
    </row>
    <row r="6" spans="1:21" s="4" customFormat="1" ht="91.5" customHeight="1">
      <c r="A6" s="204" t="s">
        <v>19</v>
      </c>
      <c r="B6" s="258" t="s">
        <v>139</v>
      </c>
      <c r="C6" s="259"/>
      <c r="D6" s="259"/>
      <c r="E6" s="259"/>
      <c r="F6" s="260"/>
      <c r="G6" s="17"/>
      <c r="I6" s="14"/>
      <c r="J6" s="152"/>
      <c r="K6" s="153"/>
      <c r="N6" s="211"/>
      <c r="O6" s="20"/>
      <c r="U6" s="19"/>
    </row>
    <row r="7" spans="1:21" s="4" customFormat="1" ht="15.75">
      <c r="A7" s="204"/>
      <c r="B7" s="261"/>
      <c r="C7" s="261"/>
      <c r="D7" s="261"/>
      <c r="E7" s="261"/>
      <c r="F7" s="261"/>
      <c r="G7" s="55"/>
      <c r="H7" s="16" t="s">
        <v>9</v>
      </c>
      <c r="I7" s="18">
        <v>50</v>
      </c>
      <c r="J7" s="167"/>
      <c r="K7" s="167">
        <f>I7*J7</f>
        <v>0</v>
      </c>
      <c r="N7" s="211"/>
      <c r="O7" s="20"/>
      <c r="U7" s="19"/>
    </row>
    <row r="8" spans="1:21" s="4" customFormat="1" ht="128.25" customHeight="1">
      <c r="A8" s="204" t="s">
        <v>20</v>
      </c>
      <c r="B8" s="258" t="s">
        <v>130</v>
      </c>
      <c r="C8" s="259"/>
      <c r="D8" s="259"/>
      <c r="E8" s="259"/>
      <c r="F8" s="260"/>
      <c r="G8" s="17"/>
      <c r="I8" s="14"/>
      <c r="J8" s="152"/>
      <c r="K8" s="153"/>
      <c r="N8" s="211"/>
      <c r="O8" s="20"/>
      <c r="U8" s="19"/>
    </row>
    <row r="9" spans="1:21" s="4" customFormat="1" ht="15.75">
      <c r="A9" s="204"/>
      <c r="B9" s="261"/>
      <c r="C9" s="261"/>
      <c r="D9" s="261"/>
      <c r="E9" s="261"/>
      <c r="F9" s="261"/>
      <c r="G9" s="55"/>
      <c r="H9" s="16" t="s">
        <v>9</v>
      </c>
      <c r="I9" s="18">
        <v>30</v>
      </c>
      <c r="J9" s="167"/>
      <c r="K9" s="167">
        <f>I9*J9</f>
        <v>0</v>
      </c>
      <c r="N9" s="211"/>
      <c r="O9" s="20"/>
      <c r="U9" s="19"/>
    </row>
    <row r="10" spans="1:21" s="4" customFormat="1" ht="84" customHeight="1">
      <c r="A10" s="240" t="s">
        <v>21</v>
      </c>
      <c r="B10" s="251" t="s">
        <v>105</v>
      </c>
      <c r="C10" s="252"/>
      <c r="D10" s="252"/>
      <c r="E10" s="252"/>
      <c r="F10" s="253"/>
      <c r="G10" s="17"/>
      <c r="I10" s="104"/>
      <c r="J10" s="152"/>
      <c r="K10" s="153"/>
      <c r="N10" s="211"/>
      <c r="O10" s="20"/>
      <c r="U10" s="19"/>
    </row>
    <row r="11" spans="1:21" s="4" customFormat="1" ht="13.5">
      <c r="A11" s="240"/>
      <c r="B11" s="262" t="s">
        <v>106</v>
      </c>
      <c r="C11" s="262"/>
      <c r="D11" s="262"/>
      <c r="E11" s="262"/>
      <c r="F11" s="262"/>
      <c r="G11" s="55"/>
      <c r="H11" s="16" t="s">
        <v>101</v>
      </c>
      <c r="I11" s="149">
        <v>35</v>
      </c>
      <c r="J11" s="167"/>
      <c r="K11" s="167">
        <f>I11*J11</f>
        <v>0</v>
      </c>
      <c r="N11" s="211"/>
      <c r="O11" s="20"/>
      <c r="U11" s="19"/>
    </row>
    <row r="12" spans="1:21" s="4" customFormat="1" ht="13.5">
      <c r="A12" s="240"/>
      <c r="B12" s="262" t="s">
        <v>107</v>
      </c>
      <c r="C12" s="262"/>
      <c r="D12" s="262"/>
      <c r="E12" s="262"/>
      <c r="F12" s="262"/>
      <c r="G12" s="55"/>
      <c r="H12" s="16" t="s">
        <v>101</v>
      </c>
      <c r="I12" s="149">
        <v>35</v>
      </c>
      <c r="J12" s="167"/>
      <c r="K12" s="167">
        <f>I12*J12</f>
        <v>0</v>
      </c>
      <c r="N12" s="211"/>
      <c r="O12" s="20"/>
      <c r="U12" s="19"/>
    </row>
    <row r="13" spans="1:21" s="4" customFormat="1" ht="13.5">
      <c r="A13" s="43"/>
      <c r="B13" s="55"/>
      <c r="C13" s="55"/>
      <c r="D13" s="55"/>
      <c r="E13" s="55"/>
      <c r="F13" s="55"/>
      <c r="G13" s="55"/>
      <c r="H13" s="16"/>
      <c r="I13" s="21"/>
      <c r="J13" s="146"/>
      <c r="K13" s="146"/>
      <c r="N13" s="211"/>
      <c r="O13" s="20"/>
      <c r="U13" s="19"/>
    </row>
    <row r="14" spans="1:21" s="28" customFormat="1" ht="22.5" customHeight="1">
      <c r="A14" s="43"/>
      <c r="B14" s="68" t="s">
        <v>108</v>
      </c>
      <c r="I14" s="109"/>
      <c r="J14" s="168"/>
      <c r="K14" s="169">
        <f>SUM(K5:K13)</f>
        <v>0</v>
      </c>
      <c r="N14" s="212"/>
      <c r="U14" s="19"/>
    </row>
    <row r="15" spans="1:21">
      <c r="A15" s="43"/>
    </row>
    <row r="16" spans="1:21">
      <c r="A16" s="42"/>
    </row>
    <row r="18" spans="2:2">
      <c r="B18" s="177"/>
    </row>
  </sheetData>
  <mergeCells count="10">
    <mergeCell ref="B2:F2"/>
    <mergeCell ref="B3:F3"/>
    <mergeCell ref="B6:F6"/>
    <mergeCell ref="B7:F7"/>
    <mergeCell ref="A10:A12"/>
    <mergeCell ref="B10:F10"/>
    <mergeCell ref="B12:F12"/>
    <mergeCell ref="B11:F11"/>
    <mergeCell ref="B8:F8"/>
    <mergeCell ref="B9:F9"/>
  </mergeCells>
  <pageMargins left="0.7" right="0.7" top="0.75" bottom="0.75" header="0.3" footer="0.3"/>
  <pageSetup paperSize="9" scale="9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96C4F-0CD1-49B1-BF7A-B4DE1B834D43}">
  <dimension ref="A1:U18"/>
  <sheetViews>
    <sheetView view="pageBreakPreview" zoomScaleNormal="130" zoomScaleSheetLayoutView="100" workbookViewId="0">
      <selection activeCell="K14" sqref="K14"/>
    </sheetView>
  </sheetViews>
  <sheetFormatPr defaultRowHeight="15"/>
  <cols>
    <col min="1" max="1" width="6.140625" style="39" customWidth="1"/>
    <col min="2" max="5" width="9.140625" style="38"/>
    <col min="6" max="6" width="6.42578125" style="38" customWidth="1"/>
    <col min="7" max="7" width="2.42578125" style="28" customWidth="1"/>
    <col min="8" max="8" width="8" style="28" customWidth="1"/>
    <col min="9" max="9" width="8.7109375" style="28" customWidth="1"/>
    <col min="10" max="10" width="10.42578125" style="147" customWidth="1"/>
    <col min="11" max="11" width="12.7109375" style="147" customWidth="1"/>
    <col min="12" max="12" width="1.85546875" style="28" customWidth="1"/>
    <col min="13" max="16" width="9.140625" style="28"/>
    <col min="17" max="17" width="38.7109375" style="74" hidden="1" customWidth="1"/>
  </cols>
  <sheetData>
    <row r="1" spans="1:21">
      <c r="A1" s="43"/>
      <c r="B1" s="40"/>
      <c r="C1" s="41"/>
      <c r="D1" s="41"/>
      <c r="E1" s="41"/>
      <c r="F1" s="41"/>
      <c r="G1" s="4"/>
      <c r="H1" s="4"/>
      <c r="I1" s="7"/>
      <c r="J1" s="139"/>
      <c r="K1" s="165"/>
      <c r="L1" s="4"/>
      <c r="M1" s="4"/>
      <c r="N1" s="4"/>
      <c r="O1" s="4"/>
      <c r="P1" s="4"/>
      <c r="Q1" s="37">
        <f t="shared" ref="Q1:Q5" si="0">B1</f>
        <v>0</v>
      </c>
    </row>
    <row r="2" spans="1:21" s="222" customFormat="1" ht="40.5">
      <c r="A2" s="219" t="s">
        <v>132</v>
      </c>
      <c r="B2" s="239" t="s">
        <v>133</v>
      </c>
      <c r="C2" s="239"/>
      <c r="D2" s="239"/>
      <c r="E2" s="239"/>
      <c r="F2" s="239"/>
      <c r="G2" s="219"/>
      <c r="H2" s="220" t="s">
        <v>134</v>
      </c>
      <c r="I2" s="220" t="s">
        <v>135</v>
      </c>
      <c r="J2" s="221" t="s">
        <v>136</v>
      </c>
      <c r="K2" s="221" t="s">
        <v>137</v>
      </c>
      <c r="Q2" s="223"/>
      <c r="U2" s="224"/>
    </row>
    <row r="3" spans="1:21">
      <c r="A3" s="43" t="s">
        <v>46</v>
      </c>
      <c r="B3" s="257" t="s">
        <v>58</v>
      </c>
      <c r="C3" s="257"/>
      <c r="D3" s="257"/>
      <c r="E3" s="257"/>
      <c r="F3" s="257"/>
      <c r="G3" s="11"/>
      <c r="H3" s="12"/>
      <c r="I3" s="12"/>
      <c r="J3" s="166"/>
      <c r="K3" s="142"/>
      <c r="L3" s="4"/>
      <c r="M3" s="4"/>
      <c r="N3" s="4"/>
      <c r="O3" s="4"/>
      <c r="P3" s="4"/>
      <c r="Q3" s="37" t="str">
        <f t="shared" si="0"/>
        <v>LIMARSKI RADOVI</v>
      </c>
    </row>
    <row r="4" spans="1:21">
      <c r="A4" s="43"/>
      <c r="B4" s="53"/>
      <c r="C4" s="53"/>
      <c r="D4" s="53"/>
      <c r="E4" s="53"/>
      <c r="F4" s="53"/>
      <c r="G4" s="11"/>
      <c r="H4" s="12"/>
      <c r="I4" s="12"/>
      <c r="J4" s="166"/>
      <c r="K4" s="142"/>
      <c r="L4" s="4"/>
      <c r="M4" s="4"/>
      <c r="N4" s="4"/>
      <c r="O4" s="4"/>
      <c r="P4" s="4"/>
      <c r="Q4" s="37"/>
    </row>
    <row r="5" spans="1:21">
      <c r="A5" s="43"/>
      <c r="B5" s="53"/>
      <c r="C5" s="54"/>
      <c r="D5" s="54"/>
      <c r="E5" s="54"/>
      <c r="F5" s="54"/>
      <c r="G5" s="27"/>
      <c r="H5" s="4"/>
      <c r="I5" s="7"/>
      <c r="J5" s="139"/>
      <c r="K5" s="139"/>
      <c r="L5" s="4"/>
      <c r="M5" s="4"/>
      <c r="N5" s="4"/>
      <c r="O5" s="4"/>
      <c r="P5" s="4"/>
      <c r="Q5" s="37">
        <f t="shared" si="0"/>
        <v>0</v>
      </c>
    </row>
    <row r="6" spans="1:21" s="4" customFormat="1" ht="141.75" customHeight="1">
      <c r="A6" s="240" t="s">
        <v>19</v>
      </c>
      <c r="B6" s="251" t="s">
        <v>84</v>
      </c>
      <c r="C6" s="252"/>
      <c r="D6" s="252"/>
      <c r="E6" s="252"/>
      <c r="F6" s="253"/>
      <c r="G6" s="17"/>
      <c r="I6" s="104"/>
      <c r="J6" s="152"/>
      <c r="K6" s="153"/>
      <c r="O6" s="20"/>
      <c r="U6" s="19"/>
    </row>
    <row r="7" spans="1:21" s="4" customFormat="1" ht="13.5">
      <c r="A7" s="240"/>
      <c r="B7" s="262" t="s">
        <v>111</v>
      </c>
      <c r="C7" s="262"/>
      <c r="D7" s="262"/>
      <c r="E7" s="262"/>
      <c r="F7" s="262"/>
      <c r="G7" s="55"/>
      <c r="H7" s="16" t="s">
        <v>12</v>
      </c>
      <c r="I7" s="149">
        <v>8</v>
      </c>
      <c r="J7" s="167"/>
      <c r="K7" s="167">
        <f>I7*J7</f>
        <v>0</v>
      </c>
      <c r="O7" s="20"/>
      <c r="U7" s="19"/>
    </row>
    <row r="8" spans="1:21" s="4" customFormat="1" ht="13.5">
      <c r="A8" s="43"/>
      <c r="B8" s="262" t="s">
        <v>110</v>
      </c>
      <c r="C8" s="262"/>
      <c r="D8" s="262"/>
      <c r="E8" s="262"/>
      <c r="F8" s="262"/>
      <c r="G8" s="55"/>
      <c r="H8" s="16" t="s">
        <v>12</v>
      </c>
      <c r="I8" s="149">
        <v>3</v>
      </c>
      <c r="J8" s="167"/>
      <c r="K8" s="167">
        <f>I8*J8</f>
        <v>0</v>
      </c>
      <c r="O8" s="20"/>
      <c r="U8" s="19"/>
    </row>
    <row r="9" spans="1:21" s="4" customFormat="1" ht="13.5">
      <c r="A9" s="43"/>
      <c r="B9" s="205"/>
      <c r="C9" s="205"/>
      <c r="D9" s="205"/>
      <c r="E9" s="205"/>
      <c r="F9" s="205"/>
      <c r="G9" s="55"/>
      <c r="H9" s="16"/>
      <c r="I9" s="21"/>
      <c r="J9" s="146"/>
      <c r="K9" s="146"/>
      <c r="O9" s="20"/>
      <c r="U9" s="19"/>
    </row>
    <row r="10" spans="1:21" s="4" customFormat="1" ht="103.5" customHeight="1">
      <c r="A10" s="240" t="s">
        <v>20</v>
      </c>
      <c r="B10" s="251" t="s">
        <v>85</v>
      </c>
      <c r="C10" s="252"/>
      <c r="D10" s="252"/>
      <c r="E10" s="252"/>
      <c r="F10" s="253"/>
      <c r="G10" s="17"/>
      <c r="I10" s="104"/>
      <c r="J10" s="152"/>
      <c r="K10" s="153"/>
      <c r="O10" s="20"/>
      <c r="U10" s="19"/>
    </row>
    <row r="11" spans="1:21" s="4" customFormat="1" ht="13.5">
      <c r="A11" s="240"/>
      <c r="B11" s="263"/>
      <c r="C11" s="263"/>
      <c r="D11" s="263"/>
      <c r="E11" s="263"/>
      <c r="F11" s="263"/>
      <c r="G11" s="55"/>
      <c r="H11" s="16" t="s">
        <v>12</v>
      </c>
      <c r="I11" s="149">
        <v>90</v>
      </c>
      <c r="J11" s="167"/>
      <c r="K11" s="167">
        <f>I11*J11</f>
        <v>0</v>
      </c>
      <c r="O11" s="20"/>
      <c r="U11" s="19"/>
    </row>
    <row r="12" spans="1:21" s="36" customFormat="1" ht="15.75">
      <c r="A12" s="43"/>
      <c r="B12" s="52"/>
      <c r="C12" s="52"/>
      <c r="D12" s="52"/>
      <c r="E12" s="52"/>
      <c r="F12" s="52"/>
      <c r="G12" s="52"/>
      <c r="H12" s="52"/>
      <c r="I12" s="52"/>
      <c r="J12" s="159"/>
      <c r="K12" s="159"/>
      <c r="L12" s="52"/>
      <c r="M12" s="52"/>
      <c r="N12" s="4"/>
      <c r="O12" s="4"/>
      <c r="P12" s="4"/>
      <c r="Q12" s="37"/>
    </row>
    <row r="13" spans="1:21" s="4" customFormat="1" ht="13.5">
      <c r="A13" s="43"/>
      <c r="B13" s="55"/>
      <c r="C13" s="55"/>
      <c r="D13" s="55"/>
      <c r="E13" s="55"/>
      <c r="F13" s="55"/>
      <c r="G13" s="55"/>
      <c r="H13" s="16"/>
      <c r="I13" s="21"/>
      <c r="J13" s="146"/>
      <c r="K13" s="146"/>
      <c r="O13" s="20"/>
      <c r="U13" s="19"/>
    </row>
    <row r="14" spans="1:21" s="28" customFormat="1" ht="22.5" customHeight="1">
      <c r="A14" s="43"/>
      <c r="B14" s="68" t="s">
        <v>59</v>
      </c>
      <c r="I14" s="109"/>
      <c r="J14" s="168"/>
      <c r="K14" s="169">
        <f>SUM(K5:K13)</f>
        <v>0</v>
      </c>
      <c r="U14" s="19"/>
    </row>
    <row r="15" spans="1:21">
      <c r="A15" s="43"/>
    </row>
    <row r="16" spans="1:21">
      <c r="A16" s="42"/>
    </row>
    <row r="18" spans="2:2">
      <c r="B18" s="177"/>
    </row>
  </sheetData>
  <mergeCells count="9">
    <mergeCell ref="A10:A11"/>
    <mergeCell ref="B10:F10"/>
    <mergeCell ref="B11:F11"/>
    <mergeCell ref="B8:F8"/>
    <mergeCell ref="B2:F2"/>
    <mergeCell ref="B3:F3"/>
    <mergeCell ref="A6:A7"/>
    <mergeCell ref="B6:F6"/>
    <mergeCell ref="B7:F7"/>
  </mergeCells>
  <pageMargins left="0.7" right="0.7" top="0.75" bottom="0.75" header="0.3" footer="0.3"/>
  <pageSetup paperSize="9" scale="9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45"/>
  <sheetViews>
    <sheetView showZeros="0" view="pageBreakPreview" zoomScaleNormal="100" zoomScaleSheetLayoutView="100" zoomScalePageLayoutView="85" workbookViewId="0">
      <selection activeCell="K35" sqref="K35"/>
    </sheetView>
  </sheetViews>
  <sheetFormatPr defaultRowHeight="13.5"/>
  <cols>
    <col min="1" max="1" width="6.140625" style="42" customWidth="1"/>
    <col min="2" max="5" width="9.140625" style="28"/>
    <col min="6" max="6" width="6.42578125" style="28" customWidth="1"/>
    <col min="7" max="7" width="2.140625" style="28" customWidth="1"/>
    <col min="8" max="8" width="8" style="28" customWidth="1"/>
    <col min="9" max="9" width="8.7109375" style="28" customWidth="1"/>
    <col min="10" max="10" width="10.42578125" style="147" customWidth="1"/>
    <col min="11" max="11" width="14.7109375" style="147" customWidth="1"/>
    <col min="12" max="12" width="9.140625" style="28"/>
    <col min="13" max="13" width="37.5703125" style="212" customWidth="1"/>
    <col min="14" max="16384" width="9.140625" style="28"/>
  </cols>
  <sheetData>
    <row r="1" spans="1:21" ht="15.75">
      <c r="M1" s="210"/>
    </row>
    <row r="2" spans="1:21" s="222" customFormat="1" ht="40.5">
      <c r="A2" s="219" t="s">
        <v>132</v>
      </c>
      <c r="B2" s="239" t="s">
        <v>133</v>
      </c>
      <c r="C2" s="239"/>
      <c r="D2" s="239"/>
      <c r="E2" s="239"/>
      <c r="F2" s="239"/>
      <c r="G2" s="219"/>
      <c r="H2" s="220" t="s">
        <v>134</v>
      </c>
      <c r="I2" s="220" t="s">
        <v>135</v>
      </c>
      <c r="J2" s="221" t="s">
        <v>136</v>
      </c>
      <c r="K2" s="221" t="s">
        <v>137</v>
      </c>
      <c r="Q2" s="223"/>
      <c r="U2" s="224"/>
    </row>
    <row r="3" spans="1:21" s="4" customFormat="1">
      <c r="A3" s="2" t="s">
        <v>57</v>
      </c>
      <c r="B3" s="254" t="s">
        <v>65</v>
      </c>
      <c r="C3" s="254"/>
      <c r="D3" s="254"/>
      <c r="E3" s="254"/>
      <c r="F3" s="1"/>
      <c r="G3" s="1"/>
      <c r="H3" s="1"/>
      <c r="I3" s="3"/>
      <c r="J3" s="132"/>
      <c r="K3" s="132"/>
      <c r="M3" s="211"/>
    </row>
    <row r="4" spans="1:21" s="4" customFormat="1">
      <c r="A4" s="57"/>
      <c r="B4" s="6"/>
      <c r="I4" s="7"/>
      <c r="J4" s="139"/>
      <c r="K4" s="139"/>
      <c r="M4" s="211"/>
    </row>
    <row r="5" spans="1:21" s="75" customFormat="1" ht="25.5" customHeight="1">
      <c r="A5" s="76"/>
      <c r="B5" s="76"/>
      <c r="C5" s="76"/>
      <c r="D5" s="76"/>
      <c r="E5" s="76"/>
      <c r="F5" s="76"/>
      <c r="G5" s="76"/>
      <c r="H5" s="76"/>
      <c r="I5" s="76"/>
      <c r="J5" s="155"/>
      <c r="K5" s="154"/>
      <c r="M5" s="211"/>
    </row>
    <row r="6" spans="1:21" s="4" customFormat="1">
      <c r="A6" s="58"/>
      <c r="B6" s="48"/>
      <c r="C6" s="48"/>
      <c r="D6" s="48"/>
      <c r="E6" s="48"/>
      <c r="F6" s="48"/>
      <c r="G6" s="55"/>
      <c r="H6" s="16"/>
      <c r="I6" s="21"/>
      <c r="J6" s="146"/>
      <c r="K6" s="146"/>
      <c r="M6" s="211"/>
    </row>
    <row r="7" spans="1:21" s="4" customFormat="1" ht="79.5" customHeight="1">
      <c r="A7" s="43" t="s">
        <v>19</v>
      </c>
      <c r="B7" s="271" t="s">
        <v>120</v>
      </c>
      <c r="C7" s="242"/>
      <c r="D7" s="272"/>
      <c r="E7" s="272"/>
      <c r="F7" s="273"/>
      <c r="G7" s="17"/>
      <c r="I7" s="14"/>
      <c r="J7" s="143"/>
      <c r="K7" s="144"/>
      <c r="M7" s="211"/>
    </row>
    <row r="8" spans="1:21" s="4" customFormat="1" ht="15.75">
      <c r="A8" s="43"/>
      <c r="B8" s="256"/>
      <c r="C8" s="256"/>
      <c r="D8" s="256"/>
      <c r="E8" s="256"/>
      <c r="F8" s="256"/>
      <c r="G8" s="55"/>
      <c r="H8" s="16" t="s">
        <v>9</v>
      </c>
      <c r="I8" s="18">
        <v>35</v>
      </c>
      <c r="J8" s="156"/>
      <c r="K8" s="167">
        <f>I8*J8</f>
        <v>0</v>
      </c>
      <c r="M8" s="211"/>
    </row>
    <row r="9" spans="1:21" s="4" customFormat="1" ht="249.75" customHeight="1">
      <c r="A9" s="240" t="s">
        <v>20</v>
      </c>
      <c r="B9" s="264" t="s">
        <v>143</v>
      </c>
      <c r="C9" s="265"/>
      <c r="D9" s="265"/>
      <c r="E9" s="265"/>
      <c r="F9" s="266"/>
      <c r="I9" s="175"/>
      <c r="J9" s="176"/>
      <c r="M9" s="211"/>
    </row>
    <row r="10" spans="1:21" s="4" customFormat="1" ht="181.5" customHeight="1">
      <c r="A10" s="240"/>
      <c r="B10" s="268" t="s">
        <v>142</v>
      </c>
      <c r="C10" s="269"/>
      <c r="D10" s="269"/>
      <c r="E10" s="269"/>
      <c r="F10" s="270"/>
      <c r="H10" s="7" t="s">
        <v>9</v>
      </c>
      <c r="I10" s="228">
        <v>280</v>
      </c>
      <c r="J10" s="229"/>
      <c r="K10" s="178">
        <f>I10*J10</f>
        <v>0</v>
      </c>
      <c r="M10" s="211"/>
    </row>
    <row r="11" spans="1:21" s="4" customFormat="1" ht="17.25" customHeight="1">
      <c r="A11" s="43"/>
      <c r="B11" s="179"/>
      <c r="C11" s="179"/>
      <c r="D11" s="179"/>
      <c r="E11" s="179"/>
      <c r="F11" s="179"/>
      <c r="H11" s="7"/>
      <c r="I11" s="180"/>
      <c r="J11" s="181"/>
      <c r="K11" s="182"/>
      <c r="M11" s="211"/>
    </row>
    <row r="12" spans="1:21" s="4" customFormat="1" ht="65.25" customHeight="1">
      <c r="A12" s="240" t="s">
        <v>21</v>
      </c>
      <c r="B12" s="241" t="s">
        <v>121</v>
      </c>
      <c r="C12" s="242"/>
      <c r="D12" s="242"/>
      <c r="E12" s="242"/>
      <c r="F12" s="243"/>
      <c r="G12" s="17"/>
      <c r="I12" s="14"/>
      <c r="J12" s="143"/>
      <c r="K12" s="144"/>
      <c r="M12" s="211"/>
    </row>
    <row r="13" spans="1:21" s="4" customFormat="1" ht="15.75">
      <c r="A13" s="240"/>
      <c r="B13" s="256"/>
      <c r="C13" s="256"/>
      <c r="D13" s="256"/>
      <c r="E13" s="256"/>
      <c r="F13" s="256"/>
      <c r="G13" s="55"/>
      <c r="H13" s="16" t="s">
        <v>9</v>
      </c>
      <c r="I13" s="18">
        <v>65</v>
      </c>
      <c r="J13" s="145">
        <v>0</v>
      </c>
      <c r="K13" s="178">
        <f>I13*J13</f>
        <v>0</v>
      </c>
      <c r="M13" s="211"/>
    </row>
    <row r="14" spans="1:21" s="4" customFormat="1" ht="17.25" customHeight="1">
      <c r="A14" s="43"/>
      <c r="B14" s="179"/>
      <c r="C14" s="179"/>
      <c r="D14" s="179"/>
      <c r="E14" s="179"/>
      <c r="F14" s="179"/>
      <c r="H14" s="7"/>
      <c r="I14" s="180"/>
      <c r="J14" s="181"/>
      <c r="K14" s="182"/>
      <c r="M14" s="211"/>
    </row>
    <row r="15" spans="1:21" s="4" customFormat="1" ht="65.25" customHeight="1">
      <c r="A15" s="240" t="s">
        <v>22</v>
      </c>
      <c r="B15" s="241" t="s">
        <v>122</v>
      </c>
      <c r="C15" s="242"/>
      <c r="D15" s="242"/>
      <c r="E15" s="242"/>
      <c r="F15" s="243"/>
      <c r="G15" s="17"/>
      <c r="I15" s="14"/>
      <c r="J15" s="143"/>
      <c r="K15" s="144"/>
      <c r="M15" s="211"/>
    </row>
    <row r="16" spans="1:21" s="4" customFormat="1">
      <c r="A16" s="240"/>
      <c r="B16" s="250" t="s">
        <v>123</v>
      </c>
      <c r="C16" s="250"/>
      <c r="D16" s="250"/>
      <c r="E16" s="250"/>
      <c r="F16" s="250"/>
      <c r="G16" s="55"/>
      <c r="H16" s="16" t="s">
        <v>10</v>
      </c>
      <c r="I16" s="18">
        <v>1</v>
      </c>
      <c r="J16" s="145"/>
      <c r="K16" s="178">
        <f t="shared" ref="K16:K18" si="0">I16*J16</f>
        <v>0</v>
      </c>
      <c r="M16" s="211"/>
    </row>
    <row r="17" spans="1:13" s="4" customFormat="1">
      <c r="A17" s="43"/>
      <c r="B17" s="250" t="s">
        <v>124</v>
      </c>
      <c r="C17" s="250"/>
      <c r="D17" s="250"/>
      <c r="E17" s="250"/>
      <c r="F17" s="250"/>
      <c r="G17" s="55"/>
      <c r="H17" s="16" t="s">
        <v>10</v>
      </c>
      <c r="I17" s="18">
        <v>4</v>
      </c>
      <c r="J17" s="145"/>
      <c r="K17" s="178">
        <f t="shared" si="0"/>
        <v>0</v>
      </c>
      <c r="M17" s="211"/>
    </row>
    <row r="18" spans="1:13" s="4" customFormat="1">
      <c r="A18" s="43"/>
      <c r="B18" s="250" t="s">
        <v>125</v>
      </c>
      <c r="C18" s="250"/>
      <c r="D18" s="250"/>
      <c r="E18" s="250"/>
      <c r="F18" s="250"/>
      <c r="G18" s="55"/>
      <c r="H18" s="16" t="s">
        <v>10</v>
      </c>
      <c r="I18" s="18">
        <v>6</v>
      </c>
      <c r="J18" s="145"/>
      <c r="K18" s="178">
        <f t="shared" si="0"/>
        <v>0</v>
      </c>
      <c r="M18" s="211"/>
    </row>
    <row r="19" spans="1:13" s="4" customFormat="1" ht="17.25" customHeight="1">
      <c r="A19" s="43"/>
      <c r="B19" s="179"/>
      <c r="C19" s="179"/>
      <c r="D19" s="179"/>
      <c r="E19" s="179"/>
      <c r="F19" s="179"/>
      <c r="H19" s="7"/>
      <c r="I19" s="180"/>
      <c r="J19" s="181"/>
      <c r="K19" s="182"/>
      <c r="M19" s="211"/>
    </row>
    <row r="20" spans="1:13" s="4" customFormat="1" ht="87.75" customHeight="1">
      <c r="A20" s="240" t="s">
        <v>23</v>
      </c>
      <c r="B20" s="241" t="s">
        <v>86</v>
      </c>
      <c r="C20" s="242"/>
      <c r="D20" s="242"/>
      <c r="E20" s="242"/>
      <c r="F20" s="243"/>
      <c r="G20" s="17"/>
      <c r="I20" s="14"/>
      <c r="J20" s="143"/>
      <c r="K20" s="144"/>
      <c r="M20" s="211"/>
    </row>
    <row r="21" spans="1:13" s="4" customFormat="1">
      <c r="A21" s="240"/>
      <c r="B21" s="256"/>
      <c r="C21" s="256"/>
      <c r="D21" s="256"/>
      <c r="E21" s="256"/>
      <c r="F21" s="256"/>
      <c r="G21" s="55"/>
      <c r="H21" s="16" t="s">
        <v>12</v>
      </c>
      <c r="I21" s="18">
        <v>90</v>
      </c>
      <c r="J21" s="145"/>
      <c r="K21" s="178">
        <f t="shared" ref="K21" si="1">I21*J21</f>
        <v>0</v>
      </c>
      <c r="M21" s="211"/>
    </row>
    <row r="22" spans="1:13" s="4" customFormat="1">
      <c r="A22" s="58"/>
      <c r="B22" s="48"/>
      <c r="C22" s="48"/>
      <c r="D22" s="48"/>
      <c r="E22" s="48"/>
      <c r="F22" s="48"/>
      <c r="G22" s="55"/>
      <c r="H22" s="16"/>
      <c r="I22" s="21"/>
      <c r="J22" s="146"/>
      <c r="K22" s="146"/>
      <c r="M22" s="211"/>
    </row>
    <row r="23" spans="1:13" s="4" customFormat="1" ht="122.25" customHeight="1">
      <c r="A23" s="240" t="s">
        <v>24</v>
      </c>
      <c r="B23" s="267" t="s">
        <v>144</v>
      </c>
      <c r="C23" s="252"/>
      <c r="D23" s="252"/>
      <c r="E23" s="252"/>
      <c r="F23" s="253"/>
      <c r="G23" s="17"/>
      <c r="I23" s="14"/>
      <c r="J23" s="143"/>
      <c r="K23" s="144"/>
      <c r="M23" s="211"/>
    </row>
    <row r="24" spans="1:13" s="4" customFormat="1" ht="15.75">
      <c r="A24" s="240"/>
      <c r="B24" s="248"/>
      <c r="C24" s="248"/>
      <c r="D24" s="248"/>
      <c r="E24" s="248"/>
      <c r="F24" s="248"/>
      <c r="G24" s="55"/>
      <c r="H24" s="16" t="s">
        <v>9</v>
      </c>
      <c r="I24" s="18">
        <v>40</v>
      </c>
      <c r="J24" s="156"/>
      <c r="K24" s="145">
        <f>I24*J24</f>
        <v>0</v>
      </c>
      <c r="M24" s="211"/>
    </row>
    <row r="25" spans="1:13" s="4" customFormat="1">
      <c r="A25" s="43"/>
      <c r="B25" s="55"/>
      <c r="C25" s="55"/>
      <c r="D25" s="55"/>
      <c r="E25" s="55"/>
      <c r="F25" s="55"/>
      <c r="G25" s="55"/>
      <c r="H25" s="16"/>
      <c r="I25" s="21"/>
      <c r="J25" s="146"/>
      <c r="K25" s="146"/>
      <c r="M25" s="211"/>
    </row>
    <row r="26" spans="1:13" s="4" customFormat="1" ht="54" customHeight="1">
      <c r="A26" s="240" t="s">
        <v>25</v>
      </c>
      <c r="B26" s="258" t="s">
        <v>60</v>
      </c>
      <c r="C26" s="259"/>
      <c r="D26" s="259"/>
      <c r="E26" s="259"/>
      <c r="F26" s="260"/>
      <c r="G26" s="17"/>
      <c r="I26" s="14"/>
      <c r="J26" s="143"/>
      <c r="K26" s="144"/>
      <c r="M26" s="211"/>
    </row>
    <row r="27" spans="1:13" s="4" customFormat="1" ht="15.75">
      <c r="A27" s="240"/>
      <c r="B27" s="261"/>
      <c r="C27" s="261"/>
      <c r="D27" s="261"/>
      <c r="E27" s="261"/>
      <c r="F27" s="261"/>
      <c r="G27" s="55"/>
      <c r="H27" s="16" t="s">
        <v>9</v>
      </c>
      <c r="I27" s="18">
        <v>40</v>
      </c>
      <c r="J27" s="156"/>
      <c r="K27" s="145">
        <f>I27*J27</f>
        <v>0</v>
      </c>
      <c r="M27" s="211"/>
    </row>
    <row r="28" spans="1:13" s="4" customFormat="1">
      <c r="A28" s="10"/>
      <c r="B28" s="249"/>
      <c r="C28" s="249"/>
      <c r="D28" s="249"/>
      <c r="E28" s="249"/>
      <c r="F28" s="249"/>
      <c r="G28" s="55"/>
      <c r="H28" s="16"/>
      <c r="I28" s="16"/>
      <c r="J28" s="146"/>
      <c r="K28" s="146"/>
      <c r="M28" s="211"/>
    </row>
    <row r="29" spans="1:13" s="4" customFormat="1" ht="172.5" customHeight="1">
      <c r="A29" s="240" t="s">
        <v>26</v>
      </c>
      <c r="B29" s="241" t="s">
        <v>88</v>
      </c>
      <c r="C29" s="242"/>
      <c r="D29" s="242"/>
      <c r="E29" s="242"/>
      <c r="F29" s="243"/>
      <c r="G29" s="17"/>
      <c r="I29" s="14"/>
      <c r="J29" s="143"/>
      <c r="K29" s="144"/>
      <c r="M29" s="211"/>
    </row>
    <row r="30" spans="1:13" s="4" customFormat="1">
      <c r="A30" s="240"/>
      <c r="B30" s="256"/>
      <c r="C30" s="256"/>
      <c r="D30" s="256"/>
      <c r="E30" s="256"/>
      <c r="F30" s="256"/>
      <c r="G30" s="55"/>
      <c r="H30" s="16" t="s">
        <v>12</v>
      </c>
      <c r="I30" s="18">
        <v>110</v>
      </c>
      <c r="J30" s="145"/>
      <c r="K30" s="145">
        <f>I30*J30</f>
        <v>0</v>
      </c>
      <c r="M30" s="211"/>
    </row>
    <row r="31" spans="1:13" s="4" customFormat="1">
      <c r="A31" s="10"/>
      <c r="B31" s="249"/>
      <c r="C31" s="249"/>
      <c r="D31" s="249"/>
      <c r="E31" s="249"/>
      <c r="F31" s="249"/>
      <c r="G31" s="55"/>
      <c r="H31" s="16"/>
      <c r="I31" s="16"/>
      <c r="J31" s="146"/>
      <c r="K31" s="146"/>
      <c r="M31" s="211"/>
    </row>
    <row r="32" spans="1:13" s="4" customFormat="1" ht="65.25" customHeight="1">
      <c r="A32" s="240" t="s">
        <v>27</v>
      </c>
      <c r="B32" s="241" t="s">
        <v>87</v>
      </c>
      <c r="C32" s="242"/>
      <c r="D32" s="242"/>
      <c r="E32" s="242"/>
      <c r="F32" s="243"/>
      <c r="G32" s="17"/>
      <c r="I32" s="14"/>
      <c r="J32" s="143"/>
      <c r="K32" s="144"/>
      <c r="M32" s="211"/>
    </row>
    <row r="33" spans="1:13" s="4" customFormat="1" ht="15.75">
      <c r="A33" s="240"/>
      <c r="B33" s="256"/>
      <c r="C33" s="256"/>
      <c r="D33" s="256"/>
      <c r="E33" s="256"/>
      <c r="F33" s="256"/>
      <c r="G33" s="55"/>
      <c r="H33" s="16" t="s">
        <v>9</v>
      </c>
      <c r="I33" s="18">
        <v>20</v>
      </c>
      <c r="J33" s="145"/>
      <c r="K33" s="145">
        <f>I33*J33</f>
        <v>0</v>
      </c>
      <c r="M33" s="211"/>
    </row>
    <row r="35" spans="1:13" ht="17.25">
      <c r="B35" s="174" t="s">
        <v>109</v>
      </c>
      <c r="C35" s="174"/>
      <c r="D35" s="174"/>
      <c r="E35" s="174"/>
      <c r="I35" s="45"/>
      <c r="J35" s="157"/>
      <c r="K35" s="158">
        <f>SUM(K6:K34)</f>
        <v>0</v>
      </c>
    </row>
    <row r="38" spans="1:13">
      <c r="I38" s="35"/>
    </row>
    <row r="39" spans="1:13">
      <c r="B39" s="101"/>
      <c r="I39" s="35"/>
    </row>
    <row r="40" spans="1:13">
      <c r="I40" s="35"/>
    </row>
    <row r="42" spans="1:13">
      <c r="B42" s="101"/>
    </row>
    <row r="45" spans="1:13">
      <c r="B45" s="101"/>
    </row>
  </sheetData>
  <mergeCells count="32">
    <mergeCell ref="B31:F31"/>
    <mergeCell ref="A15:A16"/>
    <mergeCell ref="B15:F15"/>
    <mergeCell ref="B16:F16"/>
    <mergeCell ref="B18:F18"/>
    <mergeCell ref="B17:F17"/>
    <mergeCell ref="B30:F30"/>
    <mergeCell ref="B3:E3"/>
    <mergeCell ref="B26:F26"/>
    <mergeCell ref="B27:F27"/>
    <mergeCell ref="B7:F7"/>
    <mergeCell ref="B8:F8"/>
    <mergeCell ref="B12:F12"/>
    <mergeCell ref="B13:F13"/>
    <mergeCell ref="B20:F20"/>
    <mergeCell ref="B21:F21"/>
    <mergeCell ref="B2:F2"/>
    <mergeCell ref="A32:A33"/>
    <mergeCell ref="A29:A30"/>
    <mergeCell ref="B29:F29"/>
    <mergeCell ref="B9:F9"/>
    <mergeCell ref="B23:F23"/>
    <mergeCell ref="A9:A10"/>
    <mergeCell ref="B10:F10"/>
    <mergeCell ref="B24:F24"/>
    <mergeCell ref="A26:A27"/>
    <mergeCell ref="A23:A24"/>
    <mergeCell ref="B28:F28"/>
    <mergeCell ref="A12:A13"/>
    <mergeCell ref="A20:A21"/>
    <mergeCell ref="B32:F32"/>
    <mergeCell ref="B33:F33"/>
  </mergeCells>
  <pageMargins left="0.86614173228346458" right="0.39370078740157483" top="0.61023622047244097" bottom="0.55118110236220474" header="0.31496062992125984" footer="0.31496062992125984"/>
  <pageSetup paperSize="9" scale="95" orientation="portrait" r:id="rId1"/>
  <headerFooter differentFirst="1">
    <oddHeader>&amp;C&amp;"Century Gothic,Regular"&amp;8&amp;F</oddHeader>
    <oddFooter>&amp;L&amp;"Century Gothic,Regular"&amp;A&amp;R&amp;"Century Gothic,Regular"&amp;P od &amp;N</oddFooter>
    <firstHeader>&amp;C&amp;F</firstHeader>
  </headerFooter>
  <rowBreaks count="1" manualBreakCount="1">
    <brk id="14" max="10" man="1"/>
  </rowBreaks>
  <ignoredErrors>
    <ignoredError sqref="K21" evalErro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20"/>
  <sheetViews>
    <sheetView showZeros="0" view="pageBreakPreview" zoomScale="130" zoomScaleNormal="100" zoomScaleSheetLayoutView="130" zoomScalePageLayoutView="85" workbookViewId="0">
      <selection activeCell="I9" sqref="I9:K9"/>
    </sheetView>
  </sheetViews>
  <sheetFormatPr defaultRowHeight="13.5"/>
  <cols>
    <col min="1" max="1" width="6.140625" style="28" customWidth="1"/>
    <col min="2" max="5" width="9.140625" style="28"/>
    <col min="6" max="6" width="6.42578125" style="28" customWidth="1"/>
    <col min="7" max="7" width="1.7109375" style="28" customWidth="1"/>
    <col min="8" max="8" width="7.7109375" style="28" customWidth="1"/>
    <col min="9" max="9" width="8.7109375" style="28" customWidth="1"/>
    <col min="10" max="10" width="10.42578125" style="147" customWidth="1"/>
    <col min="11" max="11" width="11" style="147" customWidth="1"/>
    <col min="12" max="13" width="9.140625" style="28"/>
    <col min="14" max="14" width="39.5703125" style="212" customWidth="1"/>
    <col min="15" max="16384" width="9.140625" style="28"/>
  </cols>
  <sheetData>
    <row r="1" spans="1:21" ht="15.75">
      <c r="N1" s="210"/>
    </row>
    <row r="2" spans="1:21" s="222" customFormat="1" ht="40.5">
      <c r="A2" s="219" t="s">
        <v>132</v>
      </c>
      <c r="B2" s="239" t="s">
        <v>133</v>
      </c>
      <c r="C2" s="239"/>
      <c r="D2" s="239"/>
      <c r="E2" s="239"/>
      <c r="F2" s="239"/>
      <c r="G2" s="219"/>
      <c r="H2" s="220" t="s">
        <v>134</v>
      </c>
      <c r="I2" s="220" t="s">
        <v>135</v>
      </c>
      <c r="J2" s="221" t="s">
        <v>136</v>
      </c>
      <c r="K2" s="221" t="s">
        <v>137</v>
      </c>
      <c r="Q2" s="223"/>
      <c r="U2" s="224"/>
    </row>
    <row r="3" spans="1:21" s="4" customFormat="1">
      <c r="A3" s="2" t="s">
        <v>7</v>
      </c>
      <c r="B3" s="254" t="s">
        <v>17</v>
      </c>
      <c r="C3" s="254"/>
      <c r="D3" s="254"/>
      <c r="E3" s="254"/>
      <c r="F3" s="1"/>
      <c r="G3" s="1"/>
      <c r="H3" s="1"/>
      <c r="I3" s="3"/>
      <c r="J3" s="132"/>
      <c r="K3" s="132"/>
      <c r="N3" s="211"/>
    </row>
    <row r="4" spans="1:21" s="4" customFormat="1">
      <c r="A4" s="2"/>
      <c r="B4" s="50"/>
      <c r="C4" s="50"/>
      <c r="D4" s="50"/>
      <c r="E4" s="50"/>
      <c r="F4" s="1"/>
      <c r="G4" s="1"/>
      <c r="H4" s="1"/>
      <c r="I4" s="3"/>
      <c r="J4" s="132"/>
      <c r="K4" s="132"/>
      <c r="N4" s="211"/>
    </row>
    <row r="5" spans="1:21" s="4" customFormat="1">
      <c r="A5" s="10"/>
      <c r="B5" s="11"/>
      <c r="C5" s="27"/>
      <c r="D5" s="27"/>
      <c r="E5" s="27"/>
      <c r="F5" s="27"/>
      <c r="G5" s="27"/>
      <c r="H5" s="12"/>
      <c r="I5" s="12"/>
      <c r="J5" s="142"/>
      <c r="K5" s="142"/>
      <c r="N5" s="211"/>
    </row>
    <row r="6" spans="1:21" s="4" customFormat="1" ht="85.5" customHeight="1">
      <c r="A6" s="13" t="s">
        <v>19</v>
      </c>
      <c r="B6" s="241" t="s">
        <v>146</v>
      </c>
      <c r="C6" s="242"/>
      <c r="D6" s="242"/>
      <c r="E6" s="242"/>
      <c r="F6" s="243"/>
      <c r="G6" s="52"/>
      <c r="I6" s="14"/>
      <c r="J6" s="143"/>
      <c r="K6" s="144"/>
      <c r="N6" s="211"/>
    </row>
    <row r="7" spans="1:21" s="4" customFormat="1" ht="15.75">
      <c r="A7" s="15"/>
      <c r="B7" s="248"/>
      <c r="C7" s="248"/>
      <c r="D7" s="248"/>
      <c r="E7" s="248"/>
      <c r="F7" s="248"/>
      <c r="G7" s="55"/>
      <c r="H7" s="16" t="s">
        <v>9</v>
      </c>
      <c r="I7" s="22">
        <v>34</v>
      </c>
      <c r="J7" s="160"/>
      <c r="K7" s="161">
        <f>I7*J7</f>
        <v>0</v>
      </c>
      <c r="N7" s="211"/>
    </row>
    <row r="8" spans="1:21">
      <c r="K8" s="161">
        <f t="shared" ref="K8" si="0">I8*J8</f>
        <v>0</v>
      </c>
    </row>
    <row r="9" spans="1:21" ht="17.25">
      <c r="B9" s="110" t="s">
        <v>18</v>
      </c>
      <c r="C9" s="107"/>
      <c r="D9" s="107"/>
      <c r="E9" s="107"/>
      <c r="F9" s="108"/>
      <c r="I9" s="274">
        <f>SUM(K5:K8)</f>
        <v>0</v>
      </c>
      <c r="J9" s="275"/>
      <c r="K9" s="276"/>
    </row>
    <row r="13" spans="1:21">
      <c r="J13" s="162"/>
    </row>
    <row r="17" spans="2:2">
      <c r="B17" s="72"/>
    </row>
    <row r="18" spans="2:2">
      <c r="B18" s="72"/>
    </row>
    <row r="19" spans="2:2">
      <c r="B19" s="73"/>
    </row>
    <row r="20" spans="2:2">
      <c r="B20" s="73"/>
    </row>
  </sheetData>
  <mergeCells count="5">
    <mergeCell ref="B2:F2"/>
    <mergeCell ref="I9:K9"/>
    <mergeCell ref="B7:F7"/>
    <mergeCell ref="B3:E3"/>
    <mergeCell ref="B6:F6"/>
  </mergeCells>
  <pageMargins left="0.86614173228346458" right="0.39370078740157483" top="0.61023622047244097" bottom="0.55118110236220474" header="0.31496062992125984" footer="0.31496062992125984"/>
  <pageSetup paperSize="9" orientation="portrait" r:id="rId1"/>
  <headerFooter differentFirst="1">
    <oddHeader>&amp;C&amp;"Century Gothic,Regular"&amp;8&amp;F</oddHeader>
    <oddFooter>&amp;L&amp;"Century Gothic,Regular"&amp;A&amp;R&amp;"Century Gothic,Regular"&amp;P od &amp;N</oddFooter>
    <firstHeader>&amp;C&amp;F</firstHeader>
    <firstFooter>&amp;L&amp;A&amp;R&amp;P od &amp;N</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24"/>
  <sheetViews>
    <sheetView showZeros="0" view="pageBreakPreview" zoomScale="130" zoomScaleNormal="100" zoomScaleSheetLayoutView="130" zoomScalePageLayoutView="85" workbookViewId="0">
      <selection activeCell="I17" sqref="I17:K17"/>
    </sheetView>
  </sheetViews>
  <sheetFormatPr defaultRowHeight="13.5"/>
  <cols>
    <col min="1" max="1" width="6.140625" style="39" customWidth="1"/>
    <col min="2" max="5" width="9.140625" style="28"/>
    <col min="6" max="6" width="6.42578125" style="28" customWidth="1"/>
    <col min="7" max="7" width="2.140625" style="28" customWidth="1"/>
    <col min="8" max="8" width="7.85546875" style="28" customWidth="1"/>
    <col min="9" max="9" width="8.7109375" style="28" customWidth="1"/>
    <col min="10" max="10" width="10.42578125" style="147" customWidth="1"/>
    <col min="11" max="11" width="10.5703125" style="147" customWidth="1"/>
    <col min="12" max="13" width="9.140625" style="28"/>
    <col min="14" max="14" width="36.85546875" style="28" customWidth="1"/>
    <col min="15" max="16384" width="9.140625" style="28"/>
  </cols>
  <sheetData>
    <row r="1" spans="1:21" ht="15.75">
      <c r="N1" s="210"/>
    </row>
    <row r="2" spans="1:21" s="222" customFormat="1" ht="40.5">
      <c r="A2" s="219" t="s">
        <v>132</v>
      </c>
      <c r="B2" s="239" t="s">
        <v>133</v>
      </c>
      <c r="C2" s="239"/>
      <c r="D2" s="239"/>
      <c r="E2" s="239"/>
      <c r="F2" s="239"/>
      <c r="G2" s="219"/>
      <c r="H2" s="220" t="s">
        <v>134</v>
      </c>
      <c r="I2" s="220" t="s">
        <v>135</v>
      </c>
      <c r="J2" s="221" t="s">
        <v>136</v>
      </c>
      <c r="K2" s="221" t="s">
        <v>137</v>
      </c>
      <c r="Q2" s="223"/>
      <c r="U2" s="224"/>
    </row>
    <row r="3" spans="1:21" s="4" customFormat="1">
      <c r="A3" s="2" t="s">
        <v>6</v>
      </c>
      <c r="B3" s="254" t="s">
        <v>13</v>
      </c>
      <c r="C3" s="254"/>
      <c r="D3" s="254"/>
      <c r="E3" s="254"/>
      <c r="F3" s="1"/>
      <c r="G3" s="1"/>
      <c r="H3" s="1"/>
      <c r="I3" s="3"/>
      <c r="J3" s="132"/>
      <c r="K3" s="132"/>
    </row>
    <row r="4" spans="1:21" s="4" customFormat="1">
      <c r="A4" s="2"/>
      <c r="B4" s="50"/>
      <c r="C4" s="50"/>
      <c r="D4" s="50"/>
      <c r="E4" s="50"/>
      <c r="F4" s="1"/>
      <c r="G4" s="1"/>
      <c r="H4" s="1"/>
      <c r="I4" s="3"/>
      <c r="J4" s="132"/>
      <c r="K4" s="132"/>
    </row>
    <row r="5" spans="1:21" s="4" customFormat="1" ht="47.25" customHeight="1">
      <c r="A5" s="2"/>
      <c r="B5" s="280" t="s">
        <v>47</v>
      </c>
      <c r="C5" s="280"/>
      <c r="D5" s="280"/>
      <c r="E5" s="280"/>
      <c r="F5" s="280"/>
      <c r="G5" s="1"/>
      <c r="H5" s="1"/>
      <c r="I5" s="3"/>
      <c r="J5" s="132"/>
      <c r="K5" s="132"/>
    </row>
    <row r="6" spans="1:21" s="4" customFormat="1" ht="47.25" customHeight="1">
      <c r="A6" s="2"/>
      <c r="B6" s="280" t="s">
        <v>48</v>
      </c>
      <c r="C6" s="280" t="s">
        <v>48</v>
      </c>
      <c r="D6" s="280" t="s">
        <v>48</v>
      </c>
      <c r="E6" s="280" t="s">
        <v>48</v>
      </c>
      <c r="F6" s="280" t="s">
        <v>48</v>
      </c>
      <c r="G6" s="1"/>
      <c r="H6" s="1"/>
      <c r="I6" s="3"/>
      <c r="J6" s="132"/>
      <c r="K6" s="132"/>
    </row>
    <row r="7" spans="1:21" s="4" customFormat="1" ht="47.25" customHeight="1">
      <c r="A7" s="2"/>
      <c r="B7" s="280" t="s">
        <v>49</v>
      </c>
      <c r="C7" s="280" t="s">
        <v>49</v>
      </c>
      <c r="D7" s="280" t="s">
        <v>49</v>
      </c>
      <c r="E7" s="280" t="s">
        <v>49</v>
      </c>
      <c r="F7" s="280" t="s">
        <v>49</v>
      </c>
      <c r="G7" s="1"/>
      <c r="H7" s="1"/>
      <c r="I7" s="3"/>
      <c r="J7" s="132"/>
      <c r="K7" s="132"/>
    </row>
    <row r="8" spans="1:21" s="4" customFormat="1" ht="47.25" customHeight="1">
      <c r="A8" s="2"/>
      <c r="B8" s="280" t="s">
        <v>50</v>
      </c>
      <c r="C8" s="280" t="s">
        <v>50</v>
      </c>
      <c r="D8" s="280" t="s">
        <v>50</v>
      </c>
      <c r="E8" s="280" t="s">
        <v>50</v>
      </c>
      <c r="F8" s="280" t="s">
        <v>50</v>
      </c>
      <c r="G8" s="1"/>
      <c r="H8" s="1"/>
      <c r="I8" s="3"/>
      <c r="J8" s="132"/>
      <c r="K8" s="132"/>
    </row>
    <row r="9" spans="1:21" s="4" customFormat="1" ht="47.25" customHeight="1">
      <c r="A9" s="2"/>
      <c r="B9" s="280" t="s">
        <v>51</v>
      </c>
      <c r="C9" s="280" t="s">
        <v>51</v>
      </c>
      <c r="D9" s="280" t="s">
        <v>51</v>
      </c>
      <c r="E9" s="280" t="s">
        <v>51</v>
      </c>
      <c r="F9" s="280" t="s">
        <v>51</v>
      </c>
      <c r="G9" s="1"/>
      <c r="H9" s="1"/>
      <c r="I9" s="3"/>
      <c r="J9" s="132"/>
      <c r="K9" s="132"/>
    </row>
    <row r="10" spans="1:21" s="4" customFormat="1">
      <c r="A10" s="43"/>
      <c r="B10" s="281"/>
      <c r="C10" s="282"/>
      <c r="D10" s="283"/>
      <c r="E10" s="283"/>
      <c r="F10" s="284"/>
      <c r="G10" s="51"/>
      <c r="H10" s="8"/>
      <c r="I10" s="9"/>
      <c r="J10" s="140"/>
      <c r="K10" s="141"/>
    </row>
    <row r="11" spans="1:21" s="4" customFormat="1">
      <c r="A11" s="43"/>
      <c r="B11" s="11"/>
      <c r="C11" s="27"/>
      <c r="D11" s="27"/>
      <c r="E11" s="27"/>
      <c r="F11" s="27"/>
      <c r="G11" s="27"/>
      <c r="H11" s="12"/>
      <c r="I11" s="12"/>
      <c r="J11" s="142"/>
      <c r="K11" s="142"/>
    </row>
    <row r="12" spans="1:21" s="4" customFormat="1" ht="357.75" customHeight="1">
      <c r="A12" s="13" t="s">
        <v>19</v>
      </c>
      <c r="B12" s="271" t="s">
        <v>140</v>
      </c>
      <c r="C12" s="272"/>
      <c r="D12" s="272"/>
      <c r="E12" s="272"/>
      <c r="F12" s="273"/>
      <c r="G12" s="52"/>
      <c r="I12" s="14"/>
      <c r="J12" s="143"/>
      <c r="K12" s="144"/>
      <c r="N12" s="211"/>
    </row>
    <row r="13" spans="1:21" s="4" customFormat="1" ht="15.75" customHeight="1">
      <c r="A13" s="13"/>
      <c r="B13" s="277" t="s">
        <v>89</v>
      </c>
      <c r="C13" s="278"/>
      <c r="D13" s="278"/>
      <c r="E13" s="278"/>
      <c r="F13" s="279"/>
      <c r="G13" s="55"/>
      <c r="H13" s="16" t="s">
        <v>9</v>
      </c>
      <c r="I13" s="22">
        <v>30</v>
      </c>
      <c r="J13" s="160"/>
      <c r="K13" s="161">
        <f t="shared" ref="K13" si="0">I13*J13</f>
        <v>0</v>
      </c>
    </row>
    <row r="14" spans="1:21" ht="15.75">
      <c r="B14" s="101" t="s">
        <v>90</v>
      </c>
      <c r="H14" s="16" t="s">
        <v>9</v>
      </c>
      <c r="I14" s="22">
        <v>10</v>
      </c>
      <c r="J14" s="160"/>
      <c r="K14" s="161">
        <f t="shared" ref="K14" si="1">I14*J14</f>
        <v>0</v>
      </c>
    </row>
    <row r="15" spans="1:21" ht="15.75">
      <c r="B15" s="101" t="s">
        <v>104</v>
      </c>
      <c r="H15" s="16" t="s">
        <v>9</v>
      </c>
      <c r="I15" s="22">
        <v>25</v>
      </c>
      <c r="J15" s="160"/>
      <c r="K15" s="161">
        <f t="shared" ref="K15" si="2">I15*J15</f>
        <v>0</v>
      </c>
    </row>
    <row r="16" spans="1:21">
      <c r="B16" s="101"/>
    </row>
    <row r="17" spans="2:11" ht="17.25">
      <c r="B17" s="111" t="s">
        <v>14</v>
      </c>
      <c r="C17" s="45"/>
      <c r="D17" s="45"/>
      <c r="E17" s="106"/>
      <c r="F17" s="108"/>
      <c r="I17" s="245">
        <f>SUM(K12:K16)</f>
        <v>0</v>
      </c>
      <c r="J17" s="246"/>
      <c r="K17" s="247"/>
    </row>
    <row r="20" spans="2:11">
      <c r="I20" s="35"/>
    </row>
    <row r="21" spans="2:11">
      <c r="I21" s="112"/>
    </row>
    <row r="22" spans="2:11">
      <c r="I22" s="56"/>
    </row>
    <row r="23" spans="2:11">
      <c r="I23" s="56"/>
    </row>
    <row r="24" spans="2:11">
      <c r="I24" s="35"/>
    </row>
  </sheetData>
  <mergeCells count="11">
    <mergeCell ref="B2:F2"/>
    <mergeCell ref="B13:F13"/>
    <mergeCell ref="B5:F5"/>
    <mergeCell ref="B6:F6"/>
    <mergeCell ref="I17:K17"/>
    <mergeCell ref="B3:E3"/>
    <mergeCell ref="B10:F10"/>
    <mergeCell ref="B12:F12"/>
    <mergeCell ref="B7:F7"/>
    <mergeCell ref="B8:F8"/>
    <mergeCell ref="B9:F9"/>
  </mergeCells>
  <pageMargins left="0.86614173228346458" right="0.39370078740157483" top="0.61023622047244097" bottom="0.55118110236220474" header="0.31496062992125984" footer="0.31496062992125984"/>
  <pageSetup paperSize="9" orientation="portrait" r:id="rId1"/>
  <headerFooter differentFirst="1">
    <oddHeader>&amp;C&amp;"Century Gothic,Regular"&amp;8&amp;F</oddHeader>
    <oddFooter>&amp;L&amp;"Century Gothic,Regular"&amp;A&amp;R&amp;"Century Gothic,Regular"&amp;P od &amp;N</oddFooter>
    <firstHeader>&amp;C&amp;F</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12</vt:i4>
      </vt:variant>
      <vt:variant>
        <vt:lpstr>Imenovani rasponi</vt:lpstr>
      </vt:variant>
      <vt:variant>
        <vt:i4>12</vt:i4>
      </vt:variant>
    </vt:vector>
  </HeadingPairs>
  <TitlesOfParts>
    <vt:vector size="24" baseType="lpstr">
      <vt:lpstr>NASLOVNICA</vt:lpstr>
      <vt:lpstr>REKAPITULACIJA</vt:lpstr>
      <vt:lpstr>A.1.PRIPREMNI RADOVI</vt:lpstr>
      <vt:lpstr>A.2.Rušenja i demontaže</vt:lpstr>
      <vt:lpstr>A.3.Zidarski</vt:lpstr>
      <vt:lpstr>A.4.Limarski</vt:lpstr>
      <vt:lpstr>A.5.Izolat. radovi</vt:lpstr>
      <vt:lpstr>B.1.Podopolagački radovi</vt:lpstr>
      <vt:lpstr>B.2.Gipskartonski radovi</vt:lpstr>
      <vt:lpstr>B.3.Soboslikarski radovi</vt:lpstr>
      <vt:lpstr>B.4.VANJSKA STOLARIJA</vt:lpstr>
      <vt:lpstr>C.1.Instalaterski radovi</vt:lpstr>
      <vt:lpstr>'A.1.PRIPREMNI RADOVI'!Podrucje_ispisa</vt:lpstr>
      <vt:lpstr>'A.2.Rušenja i demontaže'!Podrucje_ispisa</vt:lpstr>
      <vt:lpstr>A.3.Zidarski!Podrucje_ispisa</vt:lpstr>
      <vt:lpstr>A.4.Limarski!Podrucje_ispisa</vt:lpstr>
      <vt:lpstr>'A.5.Izolat. radovi'!Podrucje_ispisa</vt:lpstr>
      <vt:lpstr>'B.1.Podopolagački radovi'!Podrucje_ispisa</vt:lpstr>
      <vt:lpstr>'B.2.Gipskartonski radovi'!Podrucje_ispisa</vt:lpstr>
      <vt:lpstr>'B.3.Soboslikarski radovi'!Podrucje_ispisa</vt:lpstr>
      <vt:lpstr>'B.4.VANJSKA STOLARIJA'!Podrucje_ispisa</vt:lpstr>
      <vt:lpstr>'C.1.Instalaterski radovi'!Podrucje_ispisa</vt:lpstr>
      <vt:lpstr>NASLOVNICA!Podrucje_ispisa</vt:lpstr>
      <vt:lpstr>REKAPITULACIJA!Podrucje_ispisa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2025-11-13T09:15:56Z</dcterms:modified>
</cp:coreProperties>
</file>